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huzita\Desktop\水道\3 公営企業関係\経営比較分析表\R03\初山別村\"/>
    </mc:Choice>
  </mc:AlternateContent>
  <xr:revisionPtr revIDLastSave="0" documentId="13_ncr:1_{7659A85F-CC94-4D24-A1B5-13CA39063B50}" xr6:coauthVersionLast="45" xr6:coauthVersionMax="45" xr10:uidLastSave="{00000000-0000-0000-0000-000000000000}"/>
  <workbookProtection workbookAlgorithmName="SHA-512" workbookHashValue="5UmY4JQzzDcw7xgZKl6TX48+36EPpg/UwkiY44s8jLax0Jssv19w5A9O0aoItcWe8iMWmNH9fO2iQgvwIJz7nw==" workbookSaltValue="m2q6EvAnzg6W4I5F2QpmOg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H86" i="4"/>
  <c r="AT10" i="4"/>
  <c r="AL10" i="4"/>
  <c r="P10" i="4"/>
  <c r="I10" i="4"/>
  <c r="B10" i="4"/>
  <c r="AT8" i="4"/>
  <c r="P8" i="4"/>
  <c r="I8" i="4"/>
</calcChain>
</file>

<file path=xl/sharedStrings.xml><?xml version="1.0" encoding="utf-8"?>
<sst xmlns="http://schemas.openxmlformats.org/spreadsheetml/2006/main" count="247" uniqueCount="120">
  <si>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</si>
  <si>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</si>
  <si>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</si>
  <si>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</si>
  <si>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</si>
  <si>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</si>
  <si>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</si>
  <si>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</si>
  <si>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</si>
  <si>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</si>
  <si>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</si>
  <si>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</si>
  <si>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</si>
  <si>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</si>
  <si>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</si>
  <si>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</si>
  <si>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</si>
  <si>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</si>
  <si>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</si>
  <si>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</si>
  <si>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</si>
  <si>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</si>
  <si>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</si>
  <si>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</si>
  <si>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</si>
  <si>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</si>
  <si>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</si>
  <si>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</si>
  <si>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</si>
  <si>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</si>
  <si>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</si>
  <si>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</si>
  <si>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</si>
  <si>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</si>
  <si>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</si>
  <si>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</si>
  <si>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</si>
  <si>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</si>
  <si>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</si>
  <si>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</si>
  <si>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</si>
  <si>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</si>
  <si>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</si>
  <si>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</si>
  <si>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</si>
  <si>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</si>
  <si>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</si>
  <si>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</si>
  <si>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</si>
  <si>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</si>
  <si>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</si>
  <si>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</si>
  <si>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</si>
  <si>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</si>
  <si>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</si>
  <si>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</si>
  <si>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</si>
  <si>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</si>
  <si>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</si>
  <si>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</si>
  <si>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</si>
  <si>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</si>
  <si>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</si>
  <si>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</si>
  <si>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</si>
  <si>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</si>
  <si>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</si>
  <si>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</si>
  <si>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</si>
  <si>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</si>
  <si>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</si>
  <si>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</si>
  <si>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</si>
  <si>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</si>
  <si>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</si>
  <si>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</si>
  <si>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</si>
  <si>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</si>
  <si>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</si>
  <si>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</si>
  <si>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</si>
  <si>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</si>
  <si>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</si>
  <si>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</si>
  <si>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</si>
  <si>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</si>
  <si>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</si>
  <si>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</si>
  <si>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</si>
  <si>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</si>
  <si>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</si>
  <si>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</si>
  <si>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</si>
  <si>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</si>
  <si>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</si>
  <si>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</si>
  <si>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</si>
  <si>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</si>
  <si>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初山別村</t>
  </si>
  <si>
    <t>法非適用</t>
  </si>
  <si>
    <t>下水道事業</t>
  </si>
  <si>
    <t>個別排水処理</t>
  </si>
  <si>
    <t>L3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</si>
  <si>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</si>
  <si>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</si>
  <si>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</si>
  <si>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</si>
  <si>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</si>
  <si>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</si>
  <si>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</si>
  <si>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</si>
  <si>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</si>
  <si>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</si>
  <si>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</si>
  <si>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</si>
  <si>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</si>
  <si>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</si>
  <si>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収益的収支比率及び経費回収率が低く、汚水処理原価が高い状況にあるが、企業債残高対事業規模比率は減少していることから、今後においても維持管理費及び諸費用等の削減を図る必要がある。</t>
    <rPh sb="1" eb="8">
      <t>シュウエキテキシュウシヒリツ</t>
    </rPh>
    <rPh sb="8" eb="9">
      <t>オヨ</t>
    </rPh>
    <rPh sb="10" eb="15">
      <t>ケイヒカイシュウリツ</t>
    </rPh>
    <rPh sb="16" eb="17">
      <t>ヒク</t>
    </rPh>
    <rPh sb="19" eb="25">
      <t>オスイショリゲンカ</t>
    </rPh>
    <rPh sb="26" eb="27">
      <t>タカ</t>
    </rPh>
    <rPh sb="28" eb="30">
      <t>ジョウキョウ</t>
    </rPh>
    <rPh sb="35" eb="47">
      <t>キギョウサイザンダカタイジギョウキボヒリツ</t>
    </rPh>
    <rPh sb="48" eb="50">
      <t>ゲンショウ</t>
    </rPh>
    <rPh sb="59" eb="61">
      <t>コンゴ</t>
    </rPh>
    <rPh sb="66" eb="71">
      <t>イジカンリヒ</t>
    </rPh>
    <rPh sb="71" eb="72">
      <t>オヨ</t>
    </rPh>
    <rPh sb="73" eb="77">
      <t>ショヒヨウトウ</t>
    </rPh>
    <rPh sb="78" eb="80">
      <t>サクゲン</t>
    </rPh>
    <rPh sb="81" eb="82">
      <t>ハカ</t>
    </rPh>
    <rPh sb="83" eb="85">
      <t>ヒツヨウ</t>
    </rPh>
    <phoneticPr fontId="4"/>
  </si>
  <si>
    <t>　今後の老朽化する躯体等については、耐用年数に対する整備計画の検討を図る。</t>
    <rPh sb="1" eb="3">
      <t>コンゴ</t>
    </rPh>
    <rPh sb="4" eb="7">
      <t>ロウキュウカ</t>
    </rPh>
    <rPh sb="9" eb="10">
      <t>ク</t>
    </rPh>
    <rPh sb="10" eb="11">
      <t>タイ</t>
    </rPh>
    <rPh sb="11" eb="12">
      <t>トウ</t>
    </rPh>
    <rPh sb="18" eb="20">
      <t>タイヨウ</t>
    </rPh>
    <rPh sb="20" eb="22">
      <t>ネンスウ</t>
    </rPh>
    <rPh sb="23" eb="24">
      <t>タイ</t>
    </rPh>
    <rPh sb="26" eb="28">
      <t>セイビ</t>
    </rPh>
    <rPh sb="28" eb="30">
      <t>ケイカク</t>
    </rPh>
    <rPh sb="31" eb="33">
      <t>ケントウ</t>
    </rPh>
    <rPh sb="34" eb="35">
      <t>ハカ</t>
    </rPh>
    <phoneticPr fontId="4"/>
  </si>
  <si>
    <t>　一般会計からの繰入金に依存しているが、維持管理費及び諸費用等の削減に努めるとともに、料金水準の検討を含め経営改善を図る必要がある。</t>
    <rPh sb="1" eb="3">
      <t>イッパン</t>
    </rPh>
    <rPh sb="3" eb="5">
      <t>カイケイ</t>
    </rPh>
    <rPh sb="8" eb="11">
      <t>クリイレキン</t>
    </rPh>
    <rPh sb="12" eb="14">
      <t>イゾン</t>
    </rPh>
    <rPh sb="20" eb="25">
      <t>イジカンリヒ</t>
    </rPh>
    <rPh sb="25" eb="26">
      <t>オヨ</t>
    </rPh>
    <rPh sb="27" eb="31">
      <t>ショヒヨウトウ</t>
    </rPh>
    <rPh sb="32" eb="34">
      <t>サクゲン</t>
    </rPh>
    <rPh sb="35" eb="36">
      <t>ツト</t>
    </rPh>
    <rPh sb="43" eb="47">
      <t>リョウキンスイジュン</t>
    </rPh>
    <rPh sb="48" eb="50">
      <t>ケントウ</t>
    </rPh>
    <rPh sb="51" eb="52">
      <t>フク</t>
    </rPh>
    <rPh sb="53" eb="57">
      <t>ケイエイカイゼン</t>
    </rPh>
    <rPh sb="58" eb="59">
      <t>ハカ</t>
    </rPh>
    <rPh sb="60" eb="6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</si>
</sst>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990-80B2-3D057F9F9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B-4990-80B2-3D057F9F9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2-4101-A730-A13CD011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41.51</c:v>
                </c:pt>
                <c:pt idx="1">
                  <c:v>49.31</c:v>
                </c:pt>
                <c:pt idx="2">
                  <c:v>47.29</c:v>
                </c:pt>
                <c:pt idx="3">
                  <c:v>54.73</c:v>
                </c:pt>
                <c:pt idx="4">
                  <c:v>56.29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2-4101-A730-A13CD011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3-4E1A-8A73-A48CF295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68.72</c:v>
                </c:pt>
                <c:pt idx="1">
                  <c:v>57.28</c:v>
                </c:pt>
                <c:pt idx="2">
                  <c:v>57.74</c:v>
                </c:pt>
                <c:pt idx="3">
                  <c:v>54.72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3-4E1A-8A73-A48CF295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61.57</c:v>
                </c:pt>
                <c:pt idx="1">
                  <c:v>63.88</c:v>
                </c:pt>
                <c:pt idx="2">
                  <c:v>60.4</c:v>
                </c:pt>
                <c:pt idx="3">
                  <c:v>71.41</c:v>
                </c:pt>
                <c:pt idx="4">
                  <c:v>71.459999999999994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D-4CCA-8A0F-9F30FF50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D-4CCA-8A0F-9F30FF50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F-4DE3-A8B8-E54F04F0E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F-4DE3-A8B8-E54F04F0E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F-477C-BBC5-4808F4323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F-477C-BBC5-4808F4323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1-4E50-A5E6-27D26387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41-4E50-A5E6-27D26387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E-4FD2-9B47-8D569CE8C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E-4FD2-9B47-8D569CE8C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164.66</c:v>
                </c:pt>
                <c:pt idx="2">
                  <c:v>86.92</c:v>
                </c:pt>
                <c:pt idx="3">
                  <c:v>31.28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3-4B64-AEFA-84426922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503.8</c:v>
                </c:pt>
                <c:pt idx="1">
                  <c:v>768.3</c:v>
                </c:pt>
                <c:pt idx="2">
                  <c:v>918.36</c:v>
                </c:pt>
                <c:pt idx="3">
                  <c:v>860.05</c:v>
                </c:pt>
                <c:pt idx="4">
                  <c:v>745.86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3-4B64-AEFA-84426922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37.58</c:v>
                </c:pt>
                <c:pt idx="1">
                  <c:v>36.590000000000003</c:v>
                </c:pt>
                <c:pt idx="2">
                  <c:v>36.28</c:v>
                </c:pt>
                <c:pt idx="3">
                  <c:v>33.86</c:v>
                </c:pt>
                <c:pt idx="4">
                  <c:v>48.34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E-4932-ADEC-4230880F3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51.58</c:v>
                </c:pt>
                <c:pt idx="1">
                  <c:v>53.36</c:v>
                </c:pt>
                <c:pt idx="2">
                  <c:v>50.94</c:v>
                </c:pt>
                <c:pt idx="3">
                  <c:v>44.86</c:v>
                </c:pt>
                <c:pt idx="4">
                  <c:v>38.090000000000003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EE-4932-ADEC-4230880F3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511.35</c:v>
                </c:pt>
                <c:pt idx="1">
                  <c:v>521.79999999999995</c:v>
                </c:pt>
                <c:pt idx="2">
                  <c:v>522.28</c:v>
                </c:pt>
                <c:pt idx="3">
                  <c:v>538.20000000000005</c:v>
                </c:pt>
                <c:pt idx="4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C-47C1-88E8-3431F591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333.58</c:v>
                </c:pt>
                <c:pt idx="1">
                  <c:v>347.38</c:v>
                </c:pt>
                <c:pt idx="2">
                  <c:v>371.2</c:v>
                </c:pt>
                <c:pt idx="3">
                  <c:v>496.36</c:v>
                </c:pt>
                <c:pt idx="4">
                  <c:v>609.26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C-47C1-88E8-3431F591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M5" sqref="M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北海道　初山別村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個別排水処理</v>
      </c>
      <c r="Q8" s="72"/>
      <c r="R8" s="72"/>
      <c r="S8" s="72"/>
      <c r="T8" s="72"/>
      <c r="U8" s="72"/>
      <c r="V8" s="72"/>
      <c r="W8" s="72" t="str">
        <f>データ!L6</f>
        <v>L3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1125</v>
      </c>
      <c r="AM8" s="69"/>
      <c r="AN8" s="69"/>
      <c r="AO8" s="69"/>
      <c r="AP8" s="69"/>
      <c r="AQ8" s="69"/>
      <c r="AR8" s="69"/>
      <c r="AS8" s="69"/>
      <c r="AT8" s="68">
        <f>データ!T6</f>
        <v>279.52</v>
      </c>
      <c r="AU8" s="68"/>
      <c r="AV8" s="68"/>
      <c r="AW8" s="68"/>
      <c r="AX8" s="68"/>
      <c r="AY8" s="68"/>
      <c r="AZ8" s="68"/>
      <c r="BA8" s="68"/>
      <c r="BB8" s="68">
        <f>データ!U6</f>
        <v>4.0199999999999996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15.28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3660</v>
      </c>
      <c r="AE10" s="69"/>
      <c r="AF10" s="69"/>
      <c r="AG10" s="69"/>
      <c r="AH10" s="69"/>
      <c r="AI10" s="69"/>
      <c r="AJ10" s="69"/>
      <c r="AK10" s="2"/>
      <c r="AL10" s="69">
        <f>データ!V6</f>
        <v>171</v>
      </c>
      <c r="AM10" s="69"/>
      <c r="AN10" s="69"/>
      <c r="AO10" s="69"/>
      <c r="AP10" s="69"/>
      <c r="AQ10" s="69"/>
      <c r="AR10" s="69"/>
      <c r="AS10" s="69"/>
      <c r="AT10" s="68">
        <f>データ!W6</f>
        <v>279.24</v>
      </c>
      <c r="AU10" s="68"/>
      <c r="AV10" s="68"/>
      <c r="AW10" s="68"/>
      <c r="AX10" s="68"/>
      <c r="AY10" s="68"/>
      <c r="AZ10" s="68"/>
      <c r="BA10" s="68"/>
      <c r="BB10" s="68">
        <f>データ!X6</f>
        <v>0.61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【780.89】</v>
      </c>
      <c r="I86" s="26" t="str">
        <f>データ!CA6</f>
        <v>【48.58】</v>
      </c>
      <c r="J86" s="26" t="str">
        <f>データ!CL6</f>
        <v>【328.08】</v>
      </c>
      <c r="K86" s="26" t="str">
        <f>データ!CW6</f>
        <v>【46.74】</v>
      </c>
      <c r="L86" s="26" t="str">
        <f>データ!DH6</f>
        <v>【81.12】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4P1a6s67G8+TsKRtP8h4BM7jDlzpdxdXx1Vu7dqoIllZTjtLuSoasT+LVoTV4HbOnErCYsA6uI59KUXOmU7yag==" saltValue="7HxoX0s6Nt70CSnaHw2LZ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14851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北海道　初山別村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15.28</v>
      </c>
      <c r="Q6" s="34">
        <f t="shared" si="3"/>
        <v>100</v>
      </c>
      <c r="R6" s="34">
        <f t="shared" si="3"/>
        <v>3660</v>
      </c>
      <c r="S6" s="34">
        <f t="shared" si="3"/>
        <v>1125</v>
      </c>
      <c r="T6" s="34">
        <f t="shared" si="3"/>
        <v>279.52</v>
      </c>
      <c r="U6" s="34">
        <f t="shared" si="3"/>
        <v>4.0199999999999996</v>
      </c>
      <c r="V6" s="34">
        <f t="shared" si="3"/>
        <v>171</v>
      </c>
      <c r="W6" s="34">
        <f t="shared" si="3"/>
        <v>279.24</v>
      </c>
      <c r="X6" s="34">
        <f t="shared" si="3"/>
        <v>0.61</v>
      </c>
      <c r="Y6" s="35">
        <f>IF(Y7="",NA(),Y7)</f>
        <v>61.57</v>
      </c>
      <c r="Z6" s="35">
        <f t="shared" ref="Z6:AH6" si="4">IF(Z7="",NA(),Z7)</f>
        <v>63.88</v>
      </c>
      <c r="AA6" s="35">
        <f t="shared" si="4"/>
        <v>60.4</v>
      </c>
      <c r="AB6" s="35">
        <f t="shared" si="4"/>
        <v>71.41</v>
      </c>
      <c r="AC6" s="35">
        <f t="shared" si="4"/>
        <v>71.459999999999994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164.66</v>
      </c>
      <c r="BH6" s="35">
        <f t="shared" si="7"/>
        <v>86.92</v>
      </c>
      <c r="BI6" s="35">
        <f t="shared" si="7"/>
        <v>31.28</v>
      </c>
      <c r="BJ6" s="34">
        <f t="shared" si="7"/>
        <v>0</v>
      </c>
      <c r="BK6" s="35">
        <f t="shared" si="7"/>
        <v>503.8</v>
      </c>
      <c r="BL6" s="35">
        <f t="shared" si="7"/>
        <v>768.3</v>
      </c>
      <c r="BM6" s="35">
        <f t="shared" si="7"/>
        <v>918.36</v>
      </c>
      <c r="BN6" s="35">
        <f t="shared" si="7"/>
        <v>860.05</v>
      </c>
      <c r="BO6" s="35">
        <f t="shared" si="7"/>
        <v>745.86</v>
      </c>
      <c r="BP6" s="34" t="str">
        <f>IF(BP7="","",IF(BP7="-","【-】","【"&amp;SUBSTITUTE(TEXT(BP7,"#,##0.00"),"-","△")&amp;"】"))</f>
        <v>【780.89】</v>
      </c>
      <c r="BQ6" s="35">
        <f>IF(BQ7="",NA(),BQ7)</f>
        <v>37.58</v>
      </c>
      <c r="BR6" s="35">
        <f t="shared" ref="BR6:BZ6" si="8">IF(BR7="",NA(),BR7)</f>
        <v>36.590000000000003</v>
      </c>
      <c r="BS6" s="35">
        <f t="shared" si="8"/>
        <v>36.28</v>
      </c>
      <c r="BT6" s="35">
        <f t="shared" si="8"/>
        <v>33.86</v>
      </c>
      <c r="BU6" s="35">
        <f t="shared" si="8"/>
        <v>48.34</v>
      </c>
      <c r="BV6" s="35">
        <f t="shared" si="8"/>
        <v>51.58</v>
      </c>
      <c r="BW6" s="35">
        <f t="shared" si="8"/>
        <v>53.36</v>
      </c>
      <c r="BX6" s="35">
        <f t="shared" si="8"/>
        <v>50.94</v>
      </c>
      <c r="BY6" s="35">
        <f t="shared" si="8"/>
        <v>44.86</v>
      </c>
      <c r="BZ6" s="35">
        <f t="shared" si="8"/>
        <v>38.090000000000003</v>
      </c>
      <c r="CA6" s="34" t="str">
        <f>IF(CA7="","",IF(CA7="-","【-】","【"&amp;SUBSTITUTE(TEXT(CA7,"#,##0.00"),"-","△")&amp;"】"))</f>
        <v>【48.58】</v>
      </c>
      <c r="CB6" s="35">
        <f>IF(CB7="",NA(),CB7)</f>
        <v>511.35</v>
      </c>
      <c r="CC6" s="35">
        <f t="shared" ref="CC6:CK6" si="9">IF(CC7="",NA(),CC7)</f>
        <v>521.79999999999995</v>
      </c>
      <c r="CD6" s="35">
        <f t="shared" si="9"/>
        <v>522.28</v>
      </c>
      <c r="CE6" s="35">
        <f t="shared" si="9"/>
        <v>538.20000000000005</v>
      </c>
      <c r="CF6" s="35">
        <f t="shared" si="9"/>
        <v>394</v>
      </c>
      <c r="CG6" s="35">
        <f t="shared" si="9"/>
        <v>333.58</v>
      </c>
      <c r="CH6" s="35">
        <f t="shared" si="9"/>
        <v>347.38</v>
      </c>
      <c r="CI6" s="35">
        <f t="shared" si="9"/>
        <v>371.2</v>
      </c>
      <c r="CJ6" s="35">
        <f t="shared" si="9"/>
        <v>496.36</v>
      </c>
      <c r="CK6" s="35">
        <f t="shared" si="9"/>
        <v>609.26</v>
      </c>
      <c r="CL6" s="34" t="str">
        <f>IF(CL7="","",IF(CL7="-","【-】","【"&amp;SUBSTITUTE(TEXT(CL7,"#,##0.00"),"-","△")&amp;"】"))</f>
        <v>【328.08】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41.51</v>
      </c>
      <c r="CS6" s="35">
        <f t="shared" si="10"/>
        <v>49.31</v>
      </c>
      <c r="CT6" s="35">
        <f t="shared" si="10"/>
        <v>47.29</v>
      </c>
      <c r="CU6" s="35">
        <f t="shared" si="10"/>
        <v>54.73</v>
      </c>
      <c r="CV6" s="35">
        <f t="shared" si="10"/>
        <v>56.29</v>
      </c>
      <c r="CW6" s="34" t="str">
        <f>IF(CW7="","",IF(CW7="-","【-】","【"&amp;SUBSTITUTE(TEXT(CW7,"#,##0.00"),"-","△")&amp;"】"))</f>
        <v>【46.74】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68.72</v>
      </c>
      <c r="DD6" s="35">
        <f t="shared" si="11"/>
        <v>57.28</v>
      </c>
      <c r="DE6" s="35">
        <f t="shared" si="11"/>
        <v>57.74</v>
      </c>
      <c r="DF6" s="35">
        <f t="shared" si="11"/>
        <v>54.72</v>
      </c>
      <c r="DG6" s="35">
        <f t="shared" si="11"/>
        <v>54.06</v>
      </c>
      <c r="DH6" s="34" t="str">
        <f>IF(DH7="","",IF(DH7="-","【-】","【"&amp;SUBSTITUTE(TEXT(DH7,"#,##0.00"),"-","△")&amp;"】"))</f>
        <v>【81.12】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14851</v>
      </c>
      <c r="D7" s="37">
        <v>47</v>
      </c>
      <c r="E7" s="37">
        <v>18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15.28</v>
      </c>
      <c r="Q7" s="38">
        <v>100</v>
      </c>
      <c r="R7" s="38">
        <v>3660</v>
      </c>
      <c r="S7" s="38">
        <v>1125</v>
      </c>
      <c r="T7" s="38">
        <v>279.52</v>
      </c>
      <c r="U7" s="38">
        <v>4.0199999999999996</v>
      </c>
      <c r="V7" s="38">
        <v>171</v>
      </c>
      <c r="W7" s="38">
        <v>279.24</v>
      </c>
      <c r="X7" s="38">
        <v>0.61</v>
      </c>
      <c r="Y7" s="38">
        <v>61.57</v>
      </c>
      <c r="Z7" s="38">
        <v>63.88</v>
      </c>
      <c r="AA7" s="38">
        <v>60.4</v>
      </c>
      <c r="AB7" s="38">
        <v>71.41</v>
      </c>
      <c r="AC7" s="38">
        <v>71.459999999999994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164.66</v>
      </c>
      <c r="BH7" s="38">
        <v>86.92</v>
      </c>
      <c r="BI7" s="38">
        <v>31.28</v>
      </c>
      <c r="BJ7" s="38">
        <v>0</v>
      </c>
      <c r="BK7" s="38">
        <v>503.8</v>
      </c>
      <c r="BL7" s="38">
        <v>768.3</v>
      </c>
      <c r="BM7" s="38">
        <v>918.36</v>
      </c>
      <c r="BN7" s="38">
        <v>860.05</v>
      </c>
      <c r="BO7" s="38">
        <v>745.86</v>
      </c>
      <c r="BP7" s="38">
        <v>780.89</v>
      </c>
      <c r="BQ7" s="38">
        <v>37.58</v>
      </c>
      <c r="BR7" s="38">
        <v>36.590000000000003</v>
      </c>
      <c r="BS7" s="38">
        <v>36.28</v>
      </c>
      <c r="BT7" s="38">
        <v>33.86</v>
      </c>
      <c r="BU7" s="38">
        <v>48.34</v>
      </c>
      <c r="BV7" s="38">
        <v>51.58</v>
      </c>
      <c r="BW7" s="38">
        <v>53.36</v>
      </c>
      <c r="BX7" s="38">
        <v>50.94</v>
      </c>
      <c r="BY7" s="38">
        <v>44.86</v>
      </c>
      <c r="BZ7" s="38">
        <v>38.090000000000003</v>
      </c>
      <c r="CA7" s="38">
        <v>48.58</v>
      </c>
      <c r="CB7" s="38">
        <v>511.35</v>
      </c>
      <c r="CC7" s="38">
        <v>521.79999999999995</v>
      </c>
      <c r="CD7" s="38">
        <v>522.28</v>
      </c>
      <c r="CE7" s="38">
        <v>538.20000000000005</v>
      </c>
      <c r="CF7" s="38">
        <v>394</v>
      </c>
      <c r="CG7" s="38">
        <v>333.58</v>
      </c>
      <c r="CH7" s="38">
        <v>347.38</v>
      </c>
      <c r="CI7" s="38">
        <v>371.2</v>
      </c>
      <c r="CJ7" s="38">
        <v>496.36</v>
      </c>
      <c r="CK7" s="38">
        <v>609.26</v>
      </c>
      <c r="CL7" s="38">
        <v>328.08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41.51</v>
      </c>
      <c r="CS7" s="38">
        <v>49.31</v>
      </c>
      <c r="CT7" s="38">
        <v>47.29</v>
      </c>
      <c r="CU7" s="38">
        <v>54.73</v>
      </c>
      <c r="CV7" s="38">
        <v>56.29</v>
      </c>
      <c r="CW7" s="38">
        <v>46.74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68.72</v>
      </c>
      <c r="DD7" s="38">
        <v>57.28</v>
      </c>
      <c r="DE7" s="38">
        <v>57.74</v>
      </c>
      <c r="DF7" s="38">
        <v>54.72</v>
      </c>
      <c r="DG7" s="38">
        <v>54.06</v>
      </c>
      <c r="DH7" s="38">
        <v>81.12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huzita</cp:lastModifiedBy>
  <dcterms:created xsi:type="dcterms:W3CDTF">2021-12-03T08:12:51Z</dcterms:created>
  <dcterms:modified xsi:type="dcterms:W3CDTF">2022-01-14T07:41:08Z</dcterms:modified>
  <cp:category/>
</cp:coreProperties>
</file>