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zaisei01\財政係\04財政状況\予算決算関係\財政状況資料集・分析表\財政状況資料集（R8.3.10〆）\"/>
    </mc:Choice>
  </mc:AlternateContent>
  <xr:revisionPtr revIDLastSave="0" documentId="13_ncr:1_{AD04AC43-30A3-4A92-9F78-21ECA3415241}" xr6:coauthVersionLast="47" xr6:coauthVersionMax="47" xr10:uidLastSave="{00000000-0000-0000-0000-000000000000}"/>
  <bookViews>
    <workbookView xWindow="-120" yWindow="-120" windowWidth="29040" windowHeight="15720"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O34" i="10"/>
  <c r="BW34"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<sst xmlns="http://schemas.openxmlformats.org/spreadsheetml/2006/main" count="1138" uniqueCount="556">
  <si>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</si>
  <si>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</si>
  <si>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</si>
  <si>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</si>
  <si>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</si>
  <si>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</si>
  <si>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</si>
  <si>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</si>
  <si>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</si>
  <si>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</si>
  <si>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</si>
  <si>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</si>
  <si>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</si>
  <si>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</si>
  <si>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</si>
  <si>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</si>
  <si>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</si>
  <si>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</si>
  <si>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</si>
  <si>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</si>
  <si>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</si>
  <si>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</si>
  <si>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</si>
  <si>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</si>
  <si>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</si>
  <si>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</si>
  <si>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</si>
  <si>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</si>
  <si>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</si>
  <si>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</si>
  <si>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</si>
  <si>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</si>
  <si>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</si>
  <si>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</si>
  <si>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</si>
  <si>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</si>
  <si>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</si>
  <si>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</si>
  <si>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</si>
  <si>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</si>
  <si>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</si>
  <si>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</si>
  <si>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</si>
  <si>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</si>
  <si>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</si>
  <si>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</si>
  <si>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</si>
  <si>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</si>
  <si>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</si>
  <si>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</si>
  <si>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</si>
  <si>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</si>
  <si>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</si>
  <si>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</si>
  <si>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</si>
  <si>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</si>
  <si>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</si>
  <si>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</si>
  <si>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</si>
  <si>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</si>
  <si>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</si>
  <si>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</si>
  <si>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</si>
  <si>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</si>
  <si>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</si>
  <si>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</si>
  <si>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</si>
  <si>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</si>
  <si>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</si>
  <si>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</si>
  <si>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</si>
  <si>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</si>
  <si>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</si>
  <si>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</si>
  <si>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</si>
  <si>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</si>
  <si>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</si>
  <si>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</si>
  <si>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</si>
  <si>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</si>
  <si>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</si>
  <si>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</si>
  <si>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</si>
  <si>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</si>
  <si>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</si>
  <si>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</si>
  <si>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</si>
  <si>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</si>
  <si>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</si>
  <si>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</si>
  <si>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</si>
  <si>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</si>
  <si>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</si>
  <si>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</si>
  <si>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初山別村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</si>
  <si>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</si>
  <si>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</si>
  <si>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</si>
  <si>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</si>
  <si>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</si>
  <si>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</si>
  <si>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</si>
  <si>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</si>
  <si>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</si>
  <si>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</si>
  <si>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</si>
  <si>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</si>
  <si>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</si>
  <si>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</si>
  <si>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</si>
  <si>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</si>
  <si>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</si>
  <si>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</si>
  <si>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</si>
  <si>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</si>
  <si>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</si>
  <si>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</si>
  <si>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</si>
  <si>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</si>
  <si>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</si>
  <si>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</si>
  <si>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</si>
  <si>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</si>
  <si>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</si>
  <si>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</si>
  <si>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</si>
  <si>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</si>
  <si>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</si>
  <si>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</si>
  <si>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</si>
  <si>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</si>
  <si>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</si>
  <si>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</si>
  <si>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</si>
  <si>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</si>
  <si>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</si>
  <si>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</si>
  <si>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</si>
  <si>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</si>
  <si>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</si>
  <si>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</si>
  <si>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-3.9</t>
    <phoneticPr fontId="5"/>
  </si>
  <si>
    <t>基準財政需要額</t>
    <phoneticPr fontId="25"/>
  </si>
  <si>
    <t>うち日本人(％)</t>
    <phoneticPr fontId="5"/>
  </si>
  <si>
    <t>-4.4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</si>
  <si>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</si>
  <si>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</si>
  <si>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</si>
  <si>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</si>
  <si>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</si>
  <si>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</si>
  <si>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</si>
  <si>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</si>
  <si>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</si>
  <si>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</si>
  <si>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</si>
  <si>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</si>
  <si>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</si>
  <si>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</si>
  <si>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</si>
  <si>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</si>
  <si>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</si>
  <si>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</si>
  <si>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</si>
  <si>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</si>
  <si>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</si>
  <si>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</si>
  <si>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</si>
  <si>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</si>
  <si>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</si>
  <si>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</si>
  <si>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</si>
  <si>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</si>
  <si>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</si>
  <si>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</si>
  <si>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</si>
  <si>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</si>
  <si>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</si>
  <si>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</si>
  <si>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</si>
  <si>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</si>
  <si>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</si>
  <si>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</si>
  <si>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</si>
  <si>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</si>
  <si>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</si>
  <si>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</si>
  <si>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</si>
  <si>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</si>
  <si>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</si>
  <si>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</si>
  <si>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</si>
  <si>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</si>
  <si>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</si>
  <si>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</si>
  <si>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</si>
  <si>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</si>
  <si>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</si>
  <si>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</si>
  <si>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</si>
  <si>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</si>
  <si>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</si>
  <si>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</si>
  <si>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</si>
  <si>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北海道初山別村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</si>
  <si>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</si>
  <si>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</si>
  <si>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</si>
  <si>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</si>
  <si>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</si>
  <si>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</si>
  <si>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</si>
  <si>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</si>
  <si>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</si>
  <si>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</si>
  <si>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</si>
  <si>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</si>
  <si>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</si>
  <si>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</si>
  <si>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</si>
  <si>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</si>
  <si>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</si>
  <si>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</si>
  <si>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</si>
  <si>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</si>
  <si>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</si>
  <si>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</si>
  <si>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</si>
  <si>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</si>
  <si>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</si>
  <si>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</si>
  <si>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</si>
  <si>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</si>
  <si>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</si>
  <si>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</si>
  <si>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</si>
  <si>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</si>
  <si>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</si>
  <si>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</si>
  <si>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</si>
  <si>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</si>
  <si>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</si>
  <si>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</si>
  <si>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</si>
  <si>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</si>
  <si>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</si>
  <si>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</si>
  <si>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</si>
  <si>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</si>
  <si>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</si>
  <si>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</si>
  <si>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</si>
  <si>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</si>
  <si>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</si>
  <si>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</si>
  <si>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</si>
  <si>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</si>
  <si>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</si>
  <si>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</si>
  <si>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</si>
  <si>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</si>
  <si>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</si>
  <si>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</si>
  <si>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</si>
  <si>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</si>
  <si>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</si>
  <si>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</si>
  <si>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</si>
  <si>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</si>
  <si>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</si>
  <si>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</si>
  <si>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</si>
  <si>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</si>
  <si>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</si>
  <si>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</si>
  <si>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</si>
  <si>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</si>
  <si>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</si>
  <si>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</si>
  <si>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</si>
  <si>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</si>
  <si>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</si>
  <si>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</si>
  <si>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</si>
  <si>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</si>
  <si>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</si>
  <si>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</si>
  <si>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</si>
  <si>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</si>
  <si>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</si>
  <si>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</si>
  <si>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</si>
  <si>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</si>
  <si>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</si>
  <si>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</si>
  <si>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</si>
  <si>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</si>
  <si>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</si>
  <si>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</si>
  <si>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</si>
  <si>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</si>
  <si>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</si>
  <si>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</si>
  <si>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</si>
  <si>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</si>
  <si>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</si>
  <si>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</si>
  <si>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</si>
  <si>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</si>
  <si>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</si>
  <si>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</si>
  <si>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</si>
  <si>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</si>
  <si>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</si>
  <si>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</si>
  <si>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</si>
  <si>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</si>
  <si>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</si>
  <si>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</si>
  <si>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</si>
  <si>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</si>
  <si>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</si>
  <si>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</si>
  <si>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</si>
  <si>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</si>
  <si>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</si>
  <si>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</si>
  <si>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</si>
  <si>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</si>
  <si>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</si>
  <si>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</si>
  <si>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</si>
  <si>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</si>
  <si>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</si>
  <si>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</si>
  <si>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</si>
  <si>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</si>
  <si>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</si>
  <si>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</si>
  <si>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</si>
  <si>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</si>
  <si>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</si>
  <si>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</si>
  <si>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</si>
  <si>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</si>
  <si>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</si>
  <si>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</si>
  <si>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</si>
  <si>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</si>
  <si>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</si>
  <si>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</si>
  <si>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</si>
  <si>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</si>
  <si>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</si>
  <si>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北海道初山別村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</si>
  <si>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</si>
  <si>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</si>
  <si>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</si>
  <si>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</si>
  <si>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</si>
  <si>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</si>
  <si>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</si>
  <si>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</si>
  <si>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</si>
  <si>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</si>
  <si>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</si>
  <si>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</si>
  <si>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</si>
  <si>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</si>
  <si>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</si>
  <si>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</si>
  <si>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</si>
  <si>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</si>
  <si>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</si>
  <si>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</si>
  <si>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</si>
  <si>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</si>
  <si>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</si>
  <si>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</si>
  <si>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</si>
  <si>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</si>
  <si>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</si>
  <si>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</si>
  <si>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</si>
  <si>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</si>
  <si>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</si>
  <si>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</si>
  <si>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</si>
  <si>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</si>
  <si>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</si>
  <si>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</si>
  <si>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</si>
  <si>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簡易水道事業会計</t>
    <phoneticPr fontId="5"/>
  </si>
  <si>
    <t>法適用企業</t>
    <phoneticPr fontId="5"/>
  </si>
  <si>
    <t>農業集落排水事業等会計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</si>
  <si>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</si>
  <si>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</si>
  <si>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</si>
  <si>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</si>
  <si>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</si>
  <si>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</si>
  <si>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</si>
  <si>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</si>
  <si>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</si>
  <si>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</si>
  <si>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</si>
  <si>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</si>
  <si>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</si>
  <si>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</si>
  <si>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</si>
  <si>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</si>
  <si>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</si>
  <si>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</si>
  <si>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</si>
  <si>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</si>
  <si>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</si>
  <si>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</si>
  <si>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</si>
  <si>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</si>
  <si>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</si>
  <si>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</si>
  <si>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</si>
  <si>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</si>
  <si>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</si>
  <si>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</si>
  <si>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</si>
  <si>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</si>
  <si>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</si>
  <si>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</si>
  <si>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</si>
  <si>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</si>
  <si>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</si>
  <si>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</si>
  <si>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</si>
  <si>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</si>
  <si>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</si>
  <si>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</si>
  <si>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</si>
  <si>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</si>
  <si>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</si>
  <si>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</si>
  <si>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</si>
  <si>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</si>
  <si>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</si>
  <si>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</si>
  <si>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</si>
  <si>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</si>
  <si>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</si>
  <si>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</si>
  <si>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</si>
  <si>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</si>
  <si>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</si>
  <si>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</si>
  <si>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</si>
  <si>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</si>
  <si>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</si>
  <si>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</si>
  <si>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</si>
  <si>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</si>
  <si>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</si>
  <si>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</si>
  <si>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</si>
  <si>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</si>
  <si>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</si>
  <si>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</si>
  <si>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</si>
  <si>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</si>
  <si>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</si>
  <si>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</si>
  <si>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</si>
  <si>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</si>
  <si>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</si>
  <si>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</si>
  <si>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</si>
  <si>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</si>
  <si>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</si>
  <si>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</si>
  <si>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</si>
  <si>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</si>
  <si>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</si>
  <si>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</si>
  <si>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</si>
  <si>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</si>
  <si>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</si>
  <si>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</si>
  <si>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</si>
  <si>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</si>
  <si>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</si>
  <si>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</si>
  <si>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</si>
  <si>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</si>
  <si>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</si>
  <si>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</si>
  <si>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</si>
  <si>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</si>
  <si>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</si>
  <si>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</si>
  <si>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</si>
  <si>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</si>
  <si>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</si>
  <si>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</si>
  <si>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</si>
  <si>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</si>
  <si>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</si>
  <si>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</si>
  <si>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</si>
  <si>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</si>
  <si>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</si>
  <si>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</si>
  <si>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</si>
  <si>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</si>
  <si>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</si>
  <si>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</si>
  <si>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</si>
  <si>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</si>
  <si>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</si>
  <si>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</si>
  <si>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</si>
  <si>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</si>
  <si>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</si>
  <si>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</si>
  <si>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</si>
  <si>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</si>
  <si>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</si>
  <si>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</si>
  <si>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</si>
  <si>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</si>
  <si>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</si>
  <si>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</si>
  <si>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</si>
  <si>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0.01</t>
  </si>
  <si>
    <t>▲ 0.41</t>
  </si>
  <si>
    <t>▲ 0.37</t>
  </si>
  <si>
    <t>簡易水道事業会計</t>
  </si>
  <si>
    <t>一般会計</t>
  </si>
  <si>
    <t>農業集落排水事業等会計</t>
  </si>
  <si>
    <t>国民健康保険特別会計</t>
  </si>
  <si>
    <t>介護保険特別会計</t>
  </si>
  <si>
    <t>診療所特別会計</t>
  </si>
  <si>
    <t>後期高齢者医療保険特別会計</t>
  </si>
  <si>
    <t>その他会計（赤字）</t>
  </si>
  <si>
    <t>その他会計（黒字）</t>
  </si>
  <si>
    <t>R02</t>
    <phoneticPr fontId="5"/>
  </si>
  <si>
    <t>R03</t>
    <phoneticPr fontId="5"/>
  </si>
  <si>
    <t>R04</t>
    <phoneticPr fontId="5"/>
  </si>
  <si>
    <t>R05</t>
    <phoneticPr fontId="5"/>
  </si>
  <si>
    <t>R06</t>
    <phoneticPr fontId="5"/>
  </si>
  <si>
    <t>羽幌町外２町村衛生施設組合</t>
    <rPh sb="0" eb="3">
      <t>ハボロチョウ</t>
    </rPh>
    <rPh sb="3" eb="4">
      <t>ホカ</t>
    </rPh>
    <rPh sb="5" eb="7">
      <t>チョウソン</t>
    </rPh>
    <rPh sb="7" eb="9">
      <t>エイセイ</t>
    </rPh>
    <rPh sb="9" eb="11">
      <t>シセツ</t>
    </rPh>
    <rPh sb="11" eb="13">
      <t>クミアイ</t>
    </rPh>
    <phoneticPr fontId="2"/>
  </si>
  <si>
    <t>北留萌消防組合</t>
    <rPh sb="0" eb="1">
      <t>キタ</t>
    </rPh>
    <rPh sb="1" eb="3">
      <t>ルモイ</t>
    </rPh>
    <rPh sb="3" eb="5">
      <t>ショウボウ</t>
    </rPh>
    <rPh sb="5" eb="7">
      <t>クミアイ</t>
    </rPh>
    <phoneticPr fontId="2"/>
  </si>
  <si>
    <t>株式会社しょさんべつ振興公社</t>
    <rPh sb="0" eb="4">
      <t>カブシキガイシャ</t>
    </rPh>
    <rPh sb="10" eb="12">
      <t>シンコウ</t>
    </rPh>
    <rPh sb="12" eb="14">
      <t>コウシャ</t>
    </rPh>
    <phoneticPr fontId="2"/>
  </si>
  <si>
    <t>－</t>
    <phoneticPr fontId="2"/>
  </si>
  <si>
    <t>公共施設等整備基金</t>
    <rPh sb="0" eb="9">
      <t>コウキョウシセツトウセイビキキン</t>
    </rPh>
    <phoneticPr fontId="5"/>
  </si>
  <si>
    <t>国鉄羽幌線代替輸送確保基金</t>
    <rPh sb="0" eb="13">
      <t>コクテツハボロセンダイタイユソウカクホキキン</t>
    </rPh>
    <phoneticPr fontId="2"/>
  </si>
  <si>
    <t>地域福祉基金</t>
    <rPh sb="0" eb="6">
      <t>チイキフクシキキン</t>
    </rPh>
    <phoneticPr fontId="2"/>
  </si>
  <si>
    <t>ふるさと応援基金</t>
    <rPh sb="4" eb="8">
      <t>オウエンキキン</t>
    </rPh>
    <phoneticPr fontId="2"/>
  </si>
  <si>
    <t>農業振興事業基金</t>
    <rPh sb="0" eb="2">
      <t>ノウギョウ</t>
    </rPh>
    <rPh sb="2" eb="4">
      <t>シンコウ</t>
    </rPh>
    <rPh sb="4" eb="6">
      <t>ジギョウ</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</si>
</sst>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23B9-4CE1-B850-B3E77096A7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717181</c:v>
                </c:pt>
                <c:pt idx="1">
                  <c:v>299858</c:v>
                </c:pt>
                <c:pt idx="2">
                  <c:v>181766</c:v>
                </c:pt>
                <c:pt idx="3">
                  <c:v>225894</c:v>
                </c:pt>
                <c:pt idx="4">
                  <c:v>499895</c:v>
                </c:pt>
              </c:numCache>
            </c:numRef>
          </c:val>
          <c:smooth val="0"/>
          <c:extLst>
            <c:ext xmlns:c16="http://schemas.microsoft.com/office/drawing/2014/chart" uri="{C3380CC4-5D6E-409C-BE32-E72D297353CC}">
              <c16:uniqueId val="{00000001-23B9-4CE1-B850-B3E77096A7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1.65</c:v>
                </c:pt>
                <c:pt idx="1">
                  <c:v>1.52</c:v>
                </c:pt>
                <c:pt idx="2">
                  <c:v>1.1299999999999999</c:v>
                </c:pt>
                <c:pt idx="3">
                  <c:v>0.76</c:v>
                </c:pt>
                <c:pt idx="4">
                  <c:v>1.29</c:v>
                </c:pt>
              </c:numCache>
            </c:numRef>
          </c:val>
          <c:extLst>
            <c:ext xmlns:c16="http://schemas.microsoft.com/office/drawing/2014/chart" uri="{C3380CC4-5D6E-409C-BE32-E72D297353CC}">
              <c16:uniqueId val="{00000000-7741-435D-812A-C1C7073202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74.23</c:v>
                </c:pt>
                <c:pt idx="1">
                  <c:v>68.97</c:v>
                </c:pt>
                <c:pt idx="2">
                  <c:v>70.05</c:v>
                </c:pt>
                <c:pt idx="3">
                  <c:v>70.22</c:v>
                </c:pt>
                <c:pt idx="4">
                  <c:v>68.67</c:v>
                </c:pt>
              </c:numCache>
            </c:numRef>
          </c:val>
          <c:extLst>
            <c:ext xmlns:c16="http://schemas.microsoft.com/office/drawing/2014/chart" uri="{C3380CC4-5D6E-409C-BE32-E72D297353CC}">
              <c16:uniqueId val="{00000001-7741-435D-812A-C1C7073202B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3.74</c:v>
                </c:pt>
                <c:pt idx="1">
                  <c:v>-0.01</c:v>
                </c:pt>
                <c:pt idx="2">
                  <c:v>-0.41</c:v>
                </c:pt>
                <c:pt idx="3">
                  <c:v>-0.37</c:v>
                </c:pt>
                <c:pt idx="4">
                  <c:v>0.54</c:v>
                </c:pt>
              </c:numCache>
            </c:numRef>
          </c:val>
          <c:smooth val="0"/>
          <c:extLst>
            <c:ext xmlns:c16="http://schemas.microsoft.com/office/drawing/2014/chart" uri="{C3380CC4-5D6E-409C-BE32-E72D297353CC}">
              <c16:uniqueId val="{00000002-7741-435D-812A-C1C7073202B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c:v>
                </c:pt>
                <c:pt idx="2">
                  <c:v>#N/A</c:v>
                </c:pt>
                <c:pt idx="3">
                  <c:v>0.17</c:v>
                </c:pt>
                <c:pt idx="4">
                  <c:v>#N/A</c:v>
                </c:pt>
                <c:pt idx="5">
                  <c:v>0.14000000000000001</c:v>
                </c:pt>
                <c:pt idx="6">
                  <c:v>#N/A</c:v>
                </c:pt>
                <c:pt idx="7">
                  <c:v>0.76</c:v>
                </c:pt>
                <c:pt idx="8">
                  <c:v>0</c:v>
                </c:pt>
                <c:pt idx="9">
                  <c:v>0</c:v>
                </c:pt>
              </c:numCache>
            </c:numRef>
          </c:val>
          <c:extLst>
            <c:ext xmlns:c16="http://schemas.microsoft.com/office/drawing/2014/chart" uri="{C3380CC4-5D6E-409C-BE32-E72D297353CC}">
              <c16:uniqueId val="{00000000-398C-4362-8946-639C8A7315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8C-4362-8946-639C8A73157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98C-4362-8946-639C8A731579}"/>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398C-4362-8946-639C8A731579}"/>
            </c:ext>
          </c:extLst>
        </c:ser>
        <c:ser>
          <c:idx val="4"/>
          <c:order val="4"/>
          <c:tx>
            <c:strRef>
              <c:f>データシート!$A$31</c:f>
              <c:strCache>
                <c:ptCount val="1"/>
                <c:pt idx="0">
                  <c:v>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0.26</c:v>
                </c:pt>
              </c:numCache>
            </c:numRef>
          </c:val>
          <c:extLst>
            <c:ext xmlns:c16="http://schemas.microsoft.com/office/drawing/2014/chart" uri="{C3380CC4-5D6E-409C-BE32-E72D297353CC}">
              <c16:uniqueId val="{00000004-398C-4362-8946-639C8A73157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0.77</c:v>
                </c:pt>
                <c:pt idx="2">
                  <c:v>#N/A</c:v>
                </c:pt>
                <c:pt idx="3">
                  <c:v>0.82</c:v>
                </c:pt>
                <c:pt idx="4">
                  <c:v>#N/A</c:v>
                </c:pt>
                <c:pt idx="5">
                  <c:v>0.59</c:v>
                </c:pt>
                <c:pt idx="6">
                  <c:v>#N/A</c:v>
                </c:pt>
                <c:pt idx="7">
                  <c:v>1.18</c:v>
                </c:pt>
                <c:pt idx="8">
                  <c:v>#N/A</c:v>
                </c:pt>
                <c:pt idx="9">
                  <c:v>0.37</c:v>
                </c:pt>
              </c:numCache>
            </c:numRef>
          </c:val>
          <c:extLst>
            <c:ext xmlns:c16="http://schemas.microsoft.com/office/drawing/2014/chart" uri="{C3380CC4-5D6E-409C-BE32-E72D297353CC}">
              <c16:uniqueId val="{00000005-398C-4362-8946-639C8A73157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0.56000000000000005</c:v>
                </c:pt>
                <c:pt idx="2">
                  <c:v>#N/A</c:v>
                </c:pt>
                <c:pt idx="3">
                  <c:v>0.3</c:v>
                </c:pt>
                <c:pt idx="4">
                  <c:v>#N/A</c:v>
                </c:pt>
                <c:pt idx="5">
                  <c:v>0.44</c:v>
                </c:pt>
                <c:pt idx="6">
                  <c:v>#N/A</c:v>
                </c:pt>
                <c:pt idx="7">
                  <c:v>0.55000000000000004</c:v>
                </c:pt>
                <c:pt idx="8">
                  <c:v>#N/A</c:v>
                </c:pt>
                <c:pt idx="9">
                  <c:v>0.39</c:v>
                </c:pt>
              </c:numCache>
            </c:numRef>
          </c:val>
          <c:extLst>
            <c:ext xmlns:c16="http://schemas.microsoft.com/office/drawing/2014/chart" uri="{C3380CC4-5D6E-409C-BE32-E72D297353CC}">
              <c16:uniqueId val="{00000006-398C-4362-8946-639C8A731579}"/>
            </c:ext>
          </c:extLst>
        </c:ser>
        <c:ser>
          <c:idx val="7"/>
          <c:order val="7"/>
          <c:tx>
            <c:strRef>
              <c:f>データシート!$A$34</c:f>
              <c:strCache>
                <c:ptCount val="1"/>
                <c:pt idx="0">
                  <c:v>農業集落排水事業等会計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0.8</c:v>
                </c:pt>
              </c:numCache>
            </c:numRef>
          </c:val>
          <c:extLst>
            <c:ext xmlns:c16="http://schemas.microsoft.com/office/drawing/2014/chart" uri="{C3380CC4-5D6E-409C-BE32-E72D297353CC}">
              <c16:uniqueId val="{00000007-398C-4362-8946-639C8A73157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1.65</c:v>
                </c:pt>
                <c:pt idx="2">
                  <c:v>#N/A</c:v>
                </c:pt>
                <c:pt idx="3">
                  <c:v>1.51</c:v>
                </c:pt>
                <c:pt idx="4">
                  <c:v>#N/A</c:v>
                </c:pt>
                <c:pt idx="5">
                  <c:v>1.1299999999999999</c:v>
                </c:pt>
                <c:pt idx="6">
                  <c:v>#N/A</c:v>
                </c:pt>
                <c:pt idx="7">
                  <c:v>0.76</c:v>
                </c:pt>
                <c:pt idx="8">
                  <c:v>#N/A</c:v>
                </c:pt>
                <c:pt idx="9">
                  <c:v>1.02</c:v>
                </c:pt>
              </c:numCache>
            </c:numRef>
          </c:val>
          <c:extLst>
            <c:ext xmlns:c16="http://schemas.microsoft.com/office/drawing/2014/chart" uri="{C3380CC4-5D6E-409C-BE32-E72D297353CC}">
              <c16:uniqueId val="{00000008-398C-4362-8946-639C8A731579}"/>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1.03</c:v>
                </c:pt>
              </c:numCache>
            </c:numRef>
          </c:val>
          <c:extLst>
            <c:ext xmlns:c16="http://schemas.microsoft.com/office/drawing/2014/chart" uri="{C3380CC4-5D6E-409C-BE32-E72D297353CC}">
              <c16:uniqueId val="{00000009-398C-4362-8946-639C8A73157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247</c:v>
                </c:pt>
                <c:pt idx="5">
                  <c:v>249</c:v>
                </c:pt>
                <c:pt idx="8">
                  <c:v>256</c:v>
                </c:pt>
                <c:pt idx="11">
                  <c:v>239</c:v>
                </c:pt>
                <c:pt idx="14">
                  <c:v>229</c:v>
                </c:pt>
              </c:numCache>
            </c:numRef>
          </c:val>
          <c:extLst>
            <c:ext xmlns:c16="http://schemas.microsoft.com/office/drawing/2014/chart" uri="{C3380CC4-5D6E-409C-BE32-E72D297353CC}">
              <c16:uniqueId val="{00000000-24B4-4486-BDFF-4A288D5BD64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4B4-4486-BDFF-4A288D5BD64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4B4-4486-BDFF-4A288D5BD64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3</c:v>
                </c:pt>
                <c:pt idx="6">
                  <c:v>1</c:v>
                </c:pt>
                <c:pt idx="9">
                  <c:v>0</c:v>
                </c:pt>
                <c:pt idx="12">
                  <c:v>0</c:v>
                </c:pt>
              </c:numCache>
            </c:numRef>
          </c:val>
          <c:extLst>
            <c:ext xmlns:c16="http://schemas.microsoft.com/office/drawing/2014/chart" uri="{C3380CC4-5D6E-409C-BE32-E72D297353CC}">
              <c16:uniqueId val="{00000003-24B4-4486-BDFF-4A288D5BD64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101</c:v>
                </c:pt>
                <c:pt idx="3">
                  <c:v>98</c:v>
                </c:pt>
                <c:pt idx="6">
                  <c:v>106</c:v>
                </c:pt>
                <c:pt idx="9">
                  <c:v>107</c:v>
                </c:pt>
                <c:pt idx="12">
                  <c:v>115</c:v>
                </c:pt>
              </c:numCache>
            </c:numRef>
          </c:val>
          <c:extLst>
            <c:ext xmlns:c16="http://schemas.microsoft.com/office/drawing/2014/chart" uri="{C3380CC4-5D6E-409C-BE32-E72D297353CC}">
              <c16:uniqueId val="{00000004-24B4-4486-BDFF-4A288D5BD64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B4-4486-BDFF-4A288D5BD64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B4-4486-BDFF-4A288D5BD64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222</c:v>
                </c:pt>
                <c:pt idx="3">
                  <c:v>234</c:v>
                </c:pt>
                <c:pt idx="6">
                  <c:v>251</c:v>
                </c:pt>
                <c:pt idx="9">
                  <c:v>238</c:v>
                </c:pt>
                <c:pt idx="12">
                  <c:v>223</c:v>
                </c:pt>
              </c:numCache>
            </c:numRef>
          </c:val>
          <c:extLst>
            <c:ext xmlns:c16="http://schemas.microsoft.com/office/drawing/2014/chart" uri="{C3380CC4-5D6E-409C-BE32-E72D297353CC}">
              <c16:uniqueId val="{00000007-24B4-4486-BDFF-4A288D5BD64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79</c:v>
                </c:pt>
                <c:pt idx="2">
                  <c:v>#N/A</c:v>
                </c:pt>
                <c:pt idx="3">
                  <c:v>#N/A</c:v>
                </c:pt>
                <c:pt idx="4">
                  <c:v>86</c:v>
                </c:pt>
                <c:pt idx="5">
                  <c:v>#N/A</c:v>
                </c:pt>
                <c:pt idx="6">
                  <c:v>#N/A</c:v>
                </c:pt>
                <c:pt idx="7">
                  <c:v>102</c:v>
                </c:pt>
                <c:pt idx="8">
                  <c:v>#N/A</c:v>
                </c:pt>
                <c:pt idx="9">
                  <c:v>#N/A</c:v>
                </c:pt>
                <c:pt idx="10">
                  <c:v>106</c:v>
                </c:pt>
                <c:pt idx="11">
                  <c:v>#N/A</c:v>
                </c:pt>
                <c:pt idx="12">
                  <c:v>#N/A</c:v>
                </c:pt>
                <c:pt idx="13">
                  <c:v>109</c:v>
                </c:pt>
                <c:pt idx="14">
                  <c:v>#N/A</c:v>
                </c:pt>
              </c:numCache>
            </c:numRef>
          </c:val>
          <c:smooth val="0"/>
          <c:extLst>
            <c:ext xmlns:c16="http://schemas.microsoft.com/office/drawing/2014/chart" uri="{C3380CC4-5D6E-409C-BE32-E72D297353CC}">
              <c16:uniqueId val="{00000008-24B4-4486-BDFF-4A288D5BD64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2153</c:v>
                </c:pt>
                <c:pt idx="5">
                  <c:v>2067</c:v>
                </c:pt>
                <c:pt idx="8">
                  <c:v>1079</c:v>
                </c:pt>
                <c:pt idx="11">
                  <c:v>997</c:v>
                </c:pt>
                <c:pt idx="14">
                  <c:v>2136</c:v>
                </c:pt>
              </c:numCache>
            </c:numRef>
          </c:val>
          <c:extLst>
            <c:ext xmlns:c16="http://schemas.microsoft.com/office/drawing/2014/chart" uri="{C3380CC4-5D6E-409C-BE32-E72D297353CC}">
              <c16:uniqueId val="{00000000-27F9-4D8B-8E6C-23841F688D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73</c:v>
                </c:pt>
                <c:pt idx="5">
                  <c:v>67</c:v>
                </c:pt>
                <c:pt idx="8">
                  <c:v>61</c:v>
                </c:pt>
                <c:pt idx="11">
                  <c:v>57</c:v>
                </c:pt>
                <c:pt idx="14">
                  <c:v>54</c:v>
                </c:pt>
              </c:numCache>
            </c:numRef>
          </c:val>
          <c:extLst>
            <c:ext xmlns:c16="http://schemas.microsoft.com/office/drawing/2014/chart" uri="{C3380CC4-5D6E-409C-BE32-E72D297353CC}">
              <c16:uniqueId val="{00000001-27F9-4D8B-8E6C-23841F688D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3417</c:v>
                </c:pt>
                <c:pt idx="5">
                  <c:v>3500</c:v>
                </c:pt>
                <c:pt idx="8">
                  <c:v>3486</c:v>
                </c:pt>
                <c:pt idx="11">
                  <c:v>3434</c:v>
                </c:pt>
                <c:pt idx="14">
                  <c:v>3264</c:v>
                </c:pt>
              </c:numCache>
            </c:numRef>
          </c:val>
          <c:extLst>
            <c:ext xmlns:c16="http://schemas.microsoft.com/office/drawing/2014/chart" uri="{C3380CC4-5D6E-409C-BE32-E72D297353CC}">
              <c16:uniqueId val="{00000002-27F9-4D8B-8E6C-23841F688D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F9-4D8B-8E6C-23841F688D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F9-4D8B-8E6C-23841F688D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F9-4D8B-8E6C-23841F688D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400</c:v>
                </c:pt>
                <c:pt idx="3">
                  <c:v>386</c:v>
                </c:pt>
                <c:pt idx="6">
                  <c:v>339</c:v>
                </c:pt>
                <c:pt idx="9">
                  <c:v>363</c:v>
                </c:pt>
                <c:pt idx="12">
                  <c:v>363</c:v>
                </c:pt>
              </c:numCache>
            </c:numRef>
          </c:val>
          <c:extLst>
            <c:ext xmlns:c16="http://schemas.microsoft.com/office/drawing/2014/chart" uri="{C3380CC4-5D6E-409C-BE32-E72D297353CC}">
              <c16:uniqueId val="{00000006-27F9-4D8B-8E6C-23841F688D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c:v>
                </c:pt>
                <c:pt idx="3">
                  <c:v>1</c:v>
                </c:pt>
                <c:pt idx="6">
                  <c:v>0</c:v>
                </c:pt>
                <c:pt idx="9">
                  <c:v>0</c:v>
                </c:pt>
                <c:pt idx="12">
                  <c:v>0</c:v>
                </c:pt>
              </c:numCache>
            </c:numRef>
          </c:val>
          <c:extLst>
            <c:ext xmlns:c16="http://schemas.microsoft.com/office/drawing/2014/chart" uri="{C3380CC4-5D6E-409C-BE32-E72D297353CC}">
              <c16:uniqueId val="{00000007-27F9-4D8B-8E6C-23841F688D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1082</c:v>
                </c:pt>
                <c:pt idx="3">
                  <c:v>1011</c:v>
                </c:pt>
                <c:pt idx="6">
                  <c:v>990</c:v>
                </c:pt>
                <c:pt idx="9">
                  <c:v>937</c:v>
                </c:pt>
                <c:pt idx="12">
                  <c:v>880</c:v>
                </c:pt>
              </c:numCache>
            </c:numRef>
          </c:val>
          <c:extLst>
            <c:ext xmlns:c16="http://schemas.microsoft.com/office/drawing/2014/chart" uri="{C3380CC4-5D6E-409C-BE32-E72D297353CC}">
              <c16:uniqueId val="{00000008-27F9-4D8B-8E6C-23841F688D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c:v>
                </c:pt>
                <c:pt idx="3">
                  <c:v>6</c:v>
                </c:pt>
                <c:pt idx="6">
                  <c:v>2</c:v>
                </c:pt>
                <c:pt idx="9">
                  <c:v>0</c:v>
                </c:pt>
                <c:pt idx="12">
                  <c:v>0</c:v>
                </c:pt>
              </c:numCache>
            </c:numRef>
          </c:val>
          <c:extLst>
            <c:ext xmlns:c16="http://schemas.microsoft.com/office/drawing/2014/chart" uri="{C3380CC4-5D6E-409C-BE32-E72D297353CC}">
              <c16:uniqueId val="{00000009-27F9-4D8B-8E6C-23841F688D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2261</c:v>
                </c:pt>
                <c:pt idx="3">
                  <c:v>2207</c:v>
                </c:pt>
                <c:pt idx="6">
                  <c:v>2158</c:v>
                </c:pt>
                <c:pt idx="9">
                  <c:v>2239</c:v>
                </c:pt>
                <c:pt idx="12">
                  <c:v>2398</c:v>
                </c:pt>
              </c:numCache>
            </c:numRef>
          </c:val>
          <c:extLst>
            <c:ext xmlns:c16="http://schemas.microsoft.com/office/drawing/2014/chart" uri="{C3380CC4-5D6E-409C-BE32-E72D297353CC}">
              <c16:uniqueId val="{0000000A-27F9-4D8B-8E6C-23841F688D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7F9-4D8B-8E6C-23841F688D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1121</c:v>
                </c:pt>
                <c:pt idx="1">
                  <c:v>1121</c:v>
                </c:pt>
                <c:pt idx="2">
                  <c:v>1121</c:v>
                </c:pt>
              </c:numCache>
            </c:numRef>
          </c:val>
          <c:extLst>
            <c:ext xmlns:c16="http://schemas.microsoft.com/office/drawing/2014/chart" uri="{C3380CC4-5D6E-409C-BE32-E72D297353CC}">
              <c16:uniqueId val="{00000000-061C-4AFF-B1D4-72C21E732BF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765</c:v>
                </c:pt>
                <c:pt idx="1">
                  <c:v>715</c:v>
                </c:pt>
                <c:pt idx="2">
                  <c:v>569</c:v>
                </c:pt>
              </c:numCache>
            </c:numRef>
          </c:val>
          <c:extLst>
            <c:ext xmlns:c16="http://schemas.microsoft.com/office/drawing/2014/chart" uri="{C3380CC4-5D6E-409C-BE32-E72D297353CC}">
              <c16:uniqueId val="{00000001-061C-4AFF-B1D4-72C21E732BF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1313</c:v>
                </c:pt>
                <c:pt idx="1">
                  <c:v>1323</c:v>
                </c:pt>
                <c:pt idx="2">
                  <c:v>1294</c:v>
                </c:pt>
              </c:numCache>
            </c:numRef>
          </c:val>
          <c:extLst>
            <c:ext xmlns:c16="http://schemas.microsoft.com/office/drawing/2014/chart" uri="{C3380CC4-5D6E-409C-BE32-E72D297353CC}">
              <c16:uniqueId val="{00000002-061C-4AFF-B1D4-72C21E732BF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北海道初山別村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一般会計の元利償還金は、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新規事業もあるが過去の臨財債の元利償還終了に伴う減額の方が大きく全体的には減少している。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公営企業債（簡易水道特別会計）は、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施設整備事業債の元金償還の開始や公営企業会計適用債の利子分の開始により微増。</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北海道初山別村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将来負担額は、地方債現在高において、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災害復旧事業債や高齢者生活福祉センター改修事業などの実施により残高が増加している。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充当可能財源等は、財政調整基金・減債基金等により財源の確保が図られている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が基金の取崩額は増加傾向にあり、基金残高の減少が大きくなっている。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北海道初山別村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（取崩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財政調整基金６５百万円、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減債基金１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０百万円、その他特定目的金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３０４</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財政調整基金６５百万、減債基金４４百万円、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その他特定目的基金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２０</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１２９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取崩額が積立金を上回ったため全体で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１７５</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百万円の減額となった。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減債基金</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の主な増額理由は、想定されている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大型事業の償還により増額傾向にある元利償還のため４４</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百万円の積立を行なった。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高齢者生活福祉センター改修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、一般廃棄物処理施設整備等）が実施されており、特定財源の確保に努め、また減少傾向にある地方交付税の動向にも注視しながら的確に、計画的な運用に努める。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（基金の使途）</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公共施設等整備基金：公共施設等整備事業の実施に要する資金に充てるため。</a:t>
          </a:r>
          <a:b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国鉄羽幌線代替輸送確保基金：国鉄羽幌線廃止に伴う代替輸送事業の財政需要に充てるため。</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ふるさと応援基金：寄附者の意向を反映した事業に充てるため。</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国鉄羽幌線代替輸送確保基金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：沿岸バス生活交通路線維持補助金へ充当したため減</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ふるさと応援基金：福祉や環境保全に関する事業に充当したため減</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公共施設等整備基金：想定されている大型事業の実施のため計画的な運用に努める。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国鉄羽幌線代替輸送確保基金：代替輸送事業の財政需要に充てるため計画的な運用に努める。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ふるさと応援基金：寄附者の意向に添うよう計画的な運用に努める。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増減なし</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減少傾向にある地方交付税の動向にも注視しながら的確に、計画的な運用に努める。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大型事業の償還があるため取崩を行ったため</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減少傾向にある交付税の動向にも注視しながら的確に、計画的な運用に努める。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北海道初山別村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1,005
988
279.52
2,931,164
2,904,141
20,993
1,632,941
2,398,408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人口減少や全国平均を上回る高齢化比率（Ｒ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．１．１　３９．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％）に加え、基幹産業である一次産業の担い手不足による衰退、公共事業の縮減により、個人・法人税は大きな伸びが期待できない状況である。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財政力指数が「０．１１」と自主財源に乏しく、類団平均・全国平均を下回っている状況にある。今後も財政力指数が大きく伸びることは期待できないため、歳出の一層の適正合理化を図り、財政の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24342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24342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24342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24342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40869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1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指数は「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％」と前年度から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が、類団平均、全国平均も依然として下回っている。今後とも事務事業の見直しを進めるとともに、全ての事務事業の優先度を点検し、優先度の低い事務事業については計画的に廃止・縮小を進め、経常経費の削減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108796</xdr:rowOff>
    </xdr:from>
    <xdr:to>
      <xdr:col>23</xdr:col>
      <xdr:colOff>133350</xdr:colOff>
      <xdr:row>63</xdr:row>
      <xdr:rowOff>82127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38696"/>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108796</xdr:rowOff>
    </xdr:from>
    <xdr:to>
      <xdr:col>19</xdr:col>
      <xdr:colOff>133350</xdr:colOff>
      <xdr:row>62</xdr:row>
      <xdr:rowOff>116840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386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100754</xdr:rowOff>
    </xdr:from>
    <xdr:to>
      <xdr:col>15</xdr:col>
      <xdr:colOff>82550</xdr:colOff>
      <xdr:row>62</xdr:row>
      <xdr:rowOff>116840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306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100754</xdr:rowOff>
    </xdr:from>
    <xdr:to>
      <xdr:col>11</xdr:col>
      <xdr:colOff>31750</xdr:colOff>
      <xdr:row>63</xdr:row>
      <xdr:rowOff>66040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3065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31327</xdr:rowOff>
    </xdr:from>
    <xdr:to>
      <xdr:col>23</xdr:col>
      <xdr:colOff>184150</xdr:colOff>
      <xdr:row>63</xdr:row>
      <xdr:rowOff>132927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47854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57996</xdr:rowOff>
    </xdr:from>
    <xdr:to>
      <xdr:col>19</xdr:col>
      <xdr:colOff>184150</xdr:colOff>
      <xdr:row>62</xdr:row>
      <xdr:rowOff>159596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169773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5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49954</xdr:rowOff>
    </xdr:from>
    <xdr:to>
      <xdr:col>11</xdr:col>
      <xdr:colOff>82550</xdr:colOff>
      <xdr:row>62</xdr:row>
      <xdr:rowOff>151554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[1,124,454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万円」となっており、上昇傾向で推移している。この指標は小規模自治体の行政コストが高くなる傾向をしめすものである。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村の場合、人件費がその大部分を占めており、これまでも経常経費の削減を実施してきているがなお一層のコスト削減に努める。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82868</xdr:rowOff>
    </xdr:from>
    <xdr:to>
      <xdr:col>23</xdr:col>
      <xdr:colOff>133350</xdr:colOff>
      <xdr:row>84</xdr:row>
      <xdr:rowOff>116646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84668"/>
          <a:ext cx="838200" cy="3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37502</xdr:rowOff>
    </xdr:from>
    <xdr:to>
      <xdr:col>19</xdr:col>
      <xdr:colOff>133350</xdr:colOff>
      <xdr:row>84</xdr:row>
      <xdr:rowOff>82868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439302"/>
          <a:ext cx="889000" cy="4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143303</xdr:rowOff>
    </xdr:from>
    <xdr:to>
      <xdr:col>15</xdr:col>
      <xdr:colOff>82550</xdr:colOff>
      <xdr:row>84</xdr:row>
      <xdr:rowOff>37502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73653"/>
          <a:ext cx="889000" cy="6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106245</xdr:rowOff>
    </xdr:from>
    <xdr:to>
      <xdr:col>11</xdr:col>
      <xdr:colOff>31750</xdr:colOff>
      <xdr:row>83</xdr:row>
      <xdr:rowOff>143303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36595"/>
          <a:ext cx="889000" cy="3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65846</xdr:rowOff>
    </xdr:from>
    <xdr:to>
      <xdr:col>23</xdr:col>
      <xdr:colOff>184150</xdr:colOff>
      <xdr:row>84</xdr:row>
      <xdr:rowOff>167446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37923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39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32068</xdr:rowOff>
    </xdr:from>
    <xdr:to>
      <xdr:col>19</xdr:col>
      <xdr:colOff>184150</xdr:colOff>
      <xdr:row>84</xdr:row>
      <xdr:rowOff>133668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3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118445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2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158152</xdr:rowOff>
    </xdr:from>
    <xdr:to>
      <xdr:col>15</xdr:col>
      <xdr:colOff>133350</xdr:colOff>
      <xdr:row>84</xdr:row>
      <xdr:rowOff>88302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8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73079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7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92503</xdr:rowOff>
    </xdr:from>
    <xdr:to>
      <xdr:col>11</xdr:col>
      <xdr:colOff>82550</xdr:colOff>
      <xdr:row>84</xdr:row>
      <xdr:rowOff>22653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2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7430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0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55445</xdr:rowOff>
    </xdr:from>
    <xdr:to>
      <xdr:col>7</xdr:col>
      <xdr:colOff>31750</xdr:colOff>
      <xdr:row>83</xdr:row>
      <xdr:rowOff>157045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8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141822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7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類団平均を下回り、全国平均も下回っている。今後も総体的に職員給与の適正化に努める。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152146</xdr:rowOff>
    </xdr:from>
    <xdr:to>
      <xdr:col>81</xdr:col>
      <xdr:colOff>44450</xdr:colOff>
      <xdr:row>87</xdr:row>
      <xdr:rowOff>156972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6829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132842</xdr:rowOff>
    </xdr:from>
    <xdr:to>
      <xdr:col>77</xdr:col>
      <xdr:colOff>44450</xdr:colOff>
      <xdr:row>87</xdr:row>
      <xdr:rowOff>156972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4899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132842</xdr:rowOff>
    </xdr:from>
    <xdr:to>
      <xdr:col>72</xdr:col>
      <xdr:colOff>203200</xdr:colOff>
      <xdr:row>87</xdr:row>
      <xdr:rowOff>147320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4899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147320</xdr:rowOff>
    </xdr:from>
    <xdr:to>
      <xdr:col>68</xdr:col>
      <xdr:colOff>152400</xdr:colOff>
      <xdr:row>87</xdr:row>
      <xdr:rowOff>152146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6347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101346</xdr:rowOff>
    </xdr:from>
    <xdr:to>
      <xdr:col>81</xdr:col>
      <xdr:colOff>95250</xdr:colOff>
      <xdr:row>88</xdr:row>
      <xdr:rowOff>31496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117873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6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106172</xdr:rowOff>
    </xdr:from>
    <xdr:to>
      <xdr:col>77</xdr:col>
      <xdr:colOff>95250</xdr:colOff>
      <xdr:row>88</xdr:row>
      <xdr:rowOff>36322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46499</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91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82042</xdr:rowOff>
    </xdr:from>
    <xdr:to>
      <xdr:col>73</xdr:col>
      <xdr:colOff>44450</xdr:colOff>
      <xdr:row>88</xdr:row>
      <xdr:rowOff>12192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22369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96520</xdr:rowOff>
    </xdr:from>
    <xdr:to>
      <xdr:col>68</xdr:col>
      <xdr:colOff>203200</xdr:colOff>
      <xdr:row>88</xdr:row>
      <xdr:rowOff>26670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36847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101346</xdr:rowOff>
    </xdr:from>
    <xdr:to>
      <xdr:col>64</xdr:col>
      <xdr:colOff>152400</xdr:colOff>
      <xdr:row>88</xdr:row>
      <xdr:rowOff>31496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41673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職員数は、近年平成１９年度４８名をピークに令和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年度４</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適正化を図ってきたが、人口減少により人口千人当たりの職員数は類似団体平均を上回っている。しかし住民サービスを低下させないようにするためには、現行職員数が最低限必要であり、現行水準を基本に退職者補充を計画的に採用し、定員並びに人事管理の適正化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101156</xdr:rowOff>
    </xdr:from>
    <xdr:to>
      <xdr:col>81</xdr:col>
      <xdr:colOff>44450</xdr:colOff>
      <xdr:row>62</xdr:row>
      <xdr:rowOff>129709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731056"/>
          <a:ext cx="838200" cy="2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86275</xdr:rowOff>
    </xdr:from>
    <xdr:to>
      <xdr:col>77</xdr:col>
      <xdr:colOff>44450</xdr:colOff>
      <xdr:row>62</xdr:row>
      <xdr:rowOff>129709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716175"/>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86275</xdr:rowOff>
    </xdr:from>
    <xdr:to>
      <xdr:col>72</xdr:col>
      <xdr:colOff>203200</xdr:colOff>
      <xdr:row>62</xdr:row>
      <xdr:rowOff>119655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716175"/>
          <a:ext cx="889000" cy="3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111411</xdr:rowOff>
    </xdr:from>
    <xdr:to>
      <xdr:col>68</xdr:col>
      <xdr:colOff>152400</xdr:colOff>
      <xdr:row>62</xdr:row>
      <xdr:rowOff>119655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741311"/>
          <a:ext cx="889000" cy="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50356</xdr:rowOff>
    </xdr:from>
    <xdr:to>
      <xdr:col>81</xdr:col>
      <xdr:colOff>95250</xdr:colOff>
      <xdr:row>62</xdr:row>
      <xdr:rowOff>151956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68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22433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65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78909</xdr:rowOff>
    </xdr:from>
    <xdr:to>
      <xdr:col>77</xdr:col>
      <xdr:colOff>95250</xdr:colOff>
      <xdr:row>63</xdr:row>
      <xdr:rowOff>9059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70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165286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795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35475</xdr:rowOff>
    </xdr:from>
    <xdr:to>
      <xdr:col>73</xdr:col>
      <xdr:colOff>44450</xdr:colOff>
      <xdr:row>62</xdr:row>
      <xdr:rowOff>137075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66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121852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75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68855</xdr:rowOff>
    </xdr:from>
    <xdr:to>
      <xdr:col>68</xdr:col>
      <xdr:colOff>203200</xdr:colOff>
      <xdr:row>62</xdr:row>
      <xdr:rowOff>170455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6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155232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7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60611</xdr:rowOff>
    </xdr:from>
    <xdr:to>
      <xdr:col>64</xdr:col>
      <xdr:colOff>152400</xdr:colOff>
      <xdr:row>62</xdr:row>
      <xdr:rowOff>162211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69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146988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776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企業会計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の純公債費が増加傾向にあり、前年度比０．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％の上昇となった。主要因として地方交付税の増額が大きく影響している。継続して許可団体「１８％」以下とはなっているが、今後も引き続き公債費の適正化に努める。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61722</xdr:rowOff>
    </xdr:from>
    <xdr:to>
      <xdr:col>81</xdr:col>
      <xdr:colOff>44450</xdr:colOff>
      <xdr:row>41</xdr:row>
      <xdr:rowOff>85852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9117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37592</xdr:rowOff>
    </xdr:from>
    <xdr:to>
      <xdr:col>77</xdr:col>
      <xdr:colOff>44450</xdr:colOff>
      <xdr:row>41</xdr:row>
      <xdr:rowOff>61722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6704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18288</xdr:rowOff>
    </xdr:from>
    <xdr:to>
      <xdr:col>72</xdr:col>
      <xdr:colOff>203200</xdr:colOff>
      <xdr:row>41</xdr:row>
      <xdr:rowOff>37592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4773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18288</xdr:rowOff>
    </xdr:from>
    <xdr:to>
      <xdr:col>68</xdr:col>
      <xdr:colOff>152400</xdr:colOff>
      <xdr:row>41</xdr:row>
      <xdr:rowOff>32766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4773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51579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90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122699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80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158242</xdr:rowOff>
    </xdr:from>
    <xdr:to>
      <xdr:col>73</xdr:col>
      <xdr:colOff>44450</xdr:colOff>
      <xdr:row>41</xdr:row>
      <xdr:rowOff>88392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98569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138938</xdr:rowOff>
    </xdr:from>
    <xdr:to>
      <xdr:col>68</xdr:col>
      <xdr:colOff>203200</xdr:colOff>
      <xdr:row>41</xdr:row>
      <xdr:rowOff>69088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79265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6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93743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基金積立、大型事業の抑制による公債費の圧縮により、現在のところ指数は表れない。今後も事業実施に伴う財源の確保に努め、将来負担を先送りしない健全な財政運営に努める。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北海道初山別村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1,005
988
279.52
2,931,164
2,904,141
20,993
1,632,941
2,398,408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ラスパイレス指数・人件費ともに全国平均を下回っており、定員削減や退職不補充効果によるものと推測される。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今後も引き続き適正化を図る。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39370</xdr:rowOff>
    </xdr:from>
    <xdr:to>
      <xdr:col>24</xdr:col>
      <xdr:colOff>25400</xdr:colOff>
      <xdr:row>35</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401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43180</xdr:rowOff>
    </xdr:from>
    <xdr:to>
      <xdr:col>19</xdr:col>
      <xdr:colOff>187325</xdr:colOff>
      <xdr:row>35</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439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35</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93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96520</xdr:rowOff>
    </xdr:from>
    <xdr:to>
      <xdr:col>11</xdr:col>
      <xdr:colOff>9525</xdr:colOff>
      <xdr:row>36</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972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160020</xdr:rowOff>
    </xdr:from>
    <xdr:to>
      <xdr:col>24</xdr:col>
      <xdr:colOff>76200</xdr:colOff>
      <xdr:row>35</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163830</xdr:rowOff>
    </xdr:from>
    <xdr:to>
      <xdr:col>20</xdr:col>
      <xdr:colOff>38100</xdr:colOff>
      <xdr:row>35</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104157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6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45720</xdr:rowOff>
    </xdr:from>
    <xdr:to>
      <xdr:col>11</xdr:col>
      <xdr:colOff>60325</xdr:colOff>
      <xdr:row>35</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157497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毎年、当初予算編成時に前年度予算を上限としており、平成１７年度まで右肩下がりで推移し、以前は上昇傾向で類似団体平均と同程度に推移していたが平成３０年度からは類団平均・全国平均を上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主な増加要因は社会福祉協議会や第３セクターへの委託料となっている。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149860</xdr:rowOff>
    </xdr:from>
    <xdr:to>
      <xdr:col>82</xdr:col>
      <xdr:colOff>107950</xdr:colOff>
      <xdr:row>18</xdr:row>
      <xdr:rowOff>163576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2359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49276</xdr:rowOff>
    </xdr:from>
    <xdr:to>
      <xdr:col>78</xdr:col>
      <xdr:colOff>69850</xdr:colOff>
      <xdr:row>18</xdr:row>
      <xdr:rowOff>163576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353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97282</xdr:rowOff>
    </xdr:from>
    <xdr:to>
      <xdr:col>73</xdr:col>
      <xdr:colOff>180975</xdr:colOff>
      <xdr:row>18</xdr:row>
      <xdr:rowOff>49276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1193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97282</xdr:rowOff>
    </xdr:from>
    <xdr:to>
      <xdr:col>69</xdr:col>
      <xdr:colOff>92075</xdr:colOff>
      <xdr:row>17</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119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99060</xdr:rowOff>
    </xdr:from>
    <xdr:to>
      <xdr:col>82</xdr:col>
      <xdr:colOff>158750</xdr:colOff>
      <xdr:row>19</xdr:row>
      <xdr:rowOff>29210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71137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112776</xdr:rowOff>
    </xdr:from>
    <xdr:to>
      <xdr:col>78</xdr:col>
      <xdr:colOff>120650</xdr:colOff>
      <xdr:row>19</xdr:row>
      <xdr:rowOff>42926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27703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8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169926</xdr:rowOff>
    </xdr:from>
    <xdr:to>
      <xdr:col>74</xdr:col>
      <xdr:colOff>31750</xdr:colOff>
      <xdr:row>18</xdr:row>
      <xdr:rowOff>100076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84853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46482</xdr:rowOff>
    </xdr:from>
    <xdr:to>
      <xdr:col>69</xdr:col>
      <xdr:colOff>142875</xdr:colOff>
      <xdr:row>17</xdr:row>
      <xdr:rowOff>148082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類団平均・全国平均を大きく下回っている。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今後、障害サービス費の増加や福祉医療費用の増加が見込まれる。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53</xdr:row>
      <xdr:rowOff>135165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22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53</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53</xdr:row>
      <xdr:rowOff>167822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056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53</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05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68035</xdr:rowOff>
    </xdr:from>
    <xdr:to>
      <xdr:col>11</xdr:col>
      <xdr:colOff>60325</xdr:colOff>
      <xdr:row>53</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8362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68035</xdr:rowOff>
    </xdr:from>
    <xdr:to>
      <xdr:col>6</xdr:col>
      <xdr:colOff>171450</xdr:colOff>
      <xdr:row>53</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近年は類団平均を上回ってはいるが、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少しずつ減少している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。今後は、降雪量の増減や降雪時期により除雪費は増減するが、簡易水道会計の償還ピークが平成３０年度に過ぎている。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92710</xdr:rowOff>
    </xdr:from>
    <xdr:to>
      <xdr:col>82</xdr:col>
      <xdr:colOff>107950</xdr:colOff>
      <xdr:row>59</xdr:row>
      <xdr:rowOff>8890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6536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111760</xdr:rowOff>
    </xdr:from>
    <xdr:to>
      <xdr:col>78</xdr:col>
      <xdr:colOff>69850</xdr:colOff>
      <xdr:row>59</xdr:row>
      <xdr:rowOff>8890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055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111760</xdr:rowOff>
    </xdr:from>
    <xdr:to>
      <xdr:col>73</xdr:col>
      <xdr:colOff>180975</xdr:colOff>
      <xdr:row>59</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0558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77470</xdr:rowOff>
    </xdr:from>
    <xdr:to>
      <xdr:col>69</xdr:col>
      <xdr:colOff>92075</xdr:colOff>
      <xdr:row>59</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193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129540</xdr:rowOff>
    </xdr:from>
    <xdr:to>
      <xdr:col>78</xdr:col>
      <xdr:colOff>120650</xdr:colOff>
      <xdr:row>59</xdr:row>
      <xdr:rowOff>59690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44467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16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60960</xdr:rowOff>
    </xdr:from>
    <xdr:to>
      <xdr:col>74</xdr:col>
      <xdr:colOff>31750</xdr:colOff>
      <xdr:row>58</xdr:row>
      <xdr:rowOff>162560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147337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95250</xdr:rowOff>
    </xdr:from>
    <xdr:to>
      <xdr:col>69</xdr:col>
      <xdr:colOff>142875</xdr:colOff>
      <xdr:row>60</xdr:row>
      <xdr:rowOff>25400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26670</xdr:rowOff>
    </xdr:from>
    <xdr:to>
      <xdr:col>65</xdr:col>
      <xdr:colOff>53975</xdr:colOff>
      <xdr:row>59</xdr:row>
      <xdr:rowOff>128270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113047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水道事業が法適用となり、補助金支出が多くなり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類団平均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を上回った。今後も水道事業の工事が予定されており増加傾向が見込まれるため、公営企業会計の赤字補填部分を見直し、普通会計の負担額を減らしていくよう努める。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37</xdr:row>
      <xdr:rowOff>147574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16320"/>
          <a:ext cx="8382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165862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1163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666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90424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169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類団平均・全国平均を下回っており償還残高は、新規借入の抑制により年々減少している。今後も、大型事業は極力抑制しながら、村の財政規模にあった適正な公債管理を行う。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157480</xdr:rowOff>
    </xdr:from>
    <xdr:to>
      <xdr:col>24</xdr:col>
      <xdr:colOff>25400</xdr:colOff>
      <xdr:row>76</xdr:row>
      <xdr:rowOff>16511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162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16511</xdr:rowOff>
    </xdr:from>
    <xdr:to>
      <xdr:col>19</xdr:col>
      <xdr:colOff>187325</xdr:colOff>
      <xdr:row>76</xdr:row>
      <xdr:rowOff>54611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467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54611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352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35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106680</xdr:rowOff>
    </xdr:from>
    <xdr:to>
      <xdr:col>24</xdr:col>
      <xdr:colOff>76200</xdr:colOff>
      <xdr:row>76</xdr:row>
      <xdr:rowOff>36830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123207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137160</xdr:rowOff>
    </xdr:from>
    <xdr:to>
      <xdr:col>20</xdr:col>
      <xdr:colOff>38100</xdr:colOff>
      <xdr:row>76</xdr:row>
      <xdr:rowOff>67311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77487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6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3811</xdr:rowOff>
    </xdr:from>
    <xdr:to>
      <xdr:col>15</xdr:col>
      <xdr:colOff>149225</xdr:colOff>
      <xdr:row>76</xdr:row>
      <xdr:rowOff>105411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140970</xdr:rowOff>
    </xdr:from>
    <xdr:to>
      <xdr:col>6</xdr:col>
      <xdr:colOff>171450</xdr:colOff>
      <xdr:row>76</xdr:row>
      <xdr:rowOff>71120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81297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に類団平均を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中でも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物件費で類団平均を上回っている。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公債費以外の経常経費としては、人件費の比率が最も高くなっている。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53521</xdr:rowOff>
    </xdr:from>
    <xdr:to>
      <xdr:col>82</xdr:col>
      <xdr:colOff>107950</xdr:colOff>
      <xdr:row>78</xdr:row>
      <xdr:rowOff>25763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55171"/>
          <a:ext cx="8382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27395</xdr:rowOff>
    </xdr:from>
    <xdr:to>
      <xdr:col>78</xdr:col>
      <xdr:colOff>69850</xdr:colOff>
      <xdr:row>77</xdr:row>
      <xdr:rowOff>53521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29045"/>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27395</xdr:rowOff>
    </xdr:from>
    <xdr:to>
      <xdr:col>73</xdr:col>
      <xdr:colOff>180975</xdr:colOff>
      <xdr:row>77</xdr:row>
      <xdr:rowOff>56787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22904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56787</xdr:rowOff>
    </xdr:from>
    <xdr:to>
      <xdr:col>69</xdr:col>
      <xdr:colOff>92075</xdr:colOff>
      <xdr:row>77</xdr:row>
      <xdr:rowOff>154758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5843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146413</xdr:rowOff>
    </xdr:from>
    <xdr:to>
      <xdr:col>82</xdr:col>
      <xdr:colOff>158750</xdr:colOff>
      <xdr:row>78</xdr:row>
      <xdr:rowOff>76563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4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118490</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2721</xdr:rowOff>
    </xdr:from>
    <xdr:to>
      <xdr:col>78</xdr:col>
      <xdr:colOff>120650</xdr:colOff>
      <xdr:row>77</xdr:row>
      <xdr:rowOff>104321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114498</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7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148045</xdr:rowOff>
    </xdr:from>
    <xdr:to>
      <xdr:col>74</xdr:col>
      <xdr:colOff>31750</xdr:colOff>
      <xdr:row>77</xdr:row>
      <xdr:rowOff>78195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88372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4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5987</xdr:rowOff>
    </xdr:from>
    <xdr:to>
      <xdr:col>69</xdr:col>
      <xdr:colOff>142875</xdr:colOff>
      <xdr:row>77</xdr:row>
      <xdr:rowOff>107587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92364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103958</xdr:rowOff>
    </xdr:from>
    <xdr:to>
      <xdr:col>65</xdr:col>
      <xdr:colOff>53975</xdr:colOff>
      <xdr:row>78</xdr:row>
      <xdr:rowOff>34108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18885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北海道初山別村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151841</xdr:rowOff>
    </xdr:from>
    <xdr:to>
      <xdr:col>29</xdr:col>
      <xdr:colOff>127000</xdr:colOff>
      <xdr:row>17</xdr:row>
      <xdr:rowOff>60260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42666"/>
          <a:ext cx="647700" cy="79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60260</xdr:rowOff>
    </xdr:from>
    <xdr:to>
      <xdr:col>26</xdr:col>
      <xdr:colOff>50800</xdr:colOff>
      <xdr:row>17</xdr:row>
      <xdr:rowOff>99368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22535"/>
          <a:ext cx="698500" cy="39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99368</xdr:rowOff>
    </xdr:from>
    <xdr:to>
      <xdr:col>22</xdr:col>
      <xdr:colOff>114300</xdr:colOff>
      <xdr:row>17</xdr:row>
      <xdr:rowOff>127162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61643"/>
          <a:ext cx="698500" cy="27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127162</xdr:rowOff>
    </xdr:from>
    <xdr:to>
      <xdr:col>18</xdr:col>
      <xdr:colOff>177800</xdr:colOff>
      <xdr:row>17</xdr:row>
      <xdr:rowOff>156670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89437"/>
          <a:ext cx="698500" cy="29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101041</xdr:rowOff>
    </xdr:from>
    <xdr:to>
      <xdr:col>29</xdr:col>
      <xdr:colOff>177800</xdr:colOff>
      <xdr:row>17</xdr:row>
      <xdr:rowOff>31191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1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117568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3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9460</xdr:rowOff>
    </xdr:from>
    <xdr:to>
      <xdr:col>26</xdr:col>
      <xdr:colOff>101600</xdr:colOff>
      <xdr:row>17</xdr:row>
      <xdr:rowOff>111060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71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121237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40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48568</xdr:rowOff>
    </xdr:from>
    <xdr:to>
      <xdr:col>22</xdr:col>
      <xdr:colOff>165100</xdr:colOff>
      <xdr:row>17</xdr:row>
      <xdr:rowOff>150168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10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160345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7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76362</xdr:rowOff>
    </xdr:from>
    <xdr:to>
      <xdr:col>19</xdr:col>
      <xdr:colOff>38100</xdr:colOff>
      <xdr:row>18</xdr:row>
      <xdr:rowOff>6512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8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16689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0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105870</xdr:rowOff>
    </xdr:from>
    <xdr:to>
      <xdr:col>15</xdr:col>
      <xdr:colOff>101600</xdr:colOff>
      <xdr:row>18</xdr:row>
      <xdr:rowOff>36020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68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46197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3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259963</xdr:rowOff>
    </xdr:from>
    <xdr:to>
      <xdr:col>29</xdr:col>
      <xdr:colOff>127000</xdr:colOff>
      <xdr:row>34</xdr:row>
      <xdr:rowOff>291061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27413"/>
          <a:ext cx="647700" cy="31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291061</xdr:rowOff>
    </xdr:from>
    <xdr:to>
      <xdr:col>26</xdr:col>
      <xdr:colOff>50800</xdr:colOff>
      <xdr:row>34</xdr:row>
      <xdr:rowOff>321136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58511"/>
          <a:ext cx="698500" cy="30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321136</xdr:rowOff>
    </xdr:from>
    <xdr:to>
      <xdr:col>22</xdr:col>
      <xdr:colOff>114300</xdr:colOff>
      <xdr:row>35</xdr:row>
      <xdr:rowOff>55878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88586"/>
          <a:ext cx="698500" cy="77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55878</xdr:rowOff>
    </xdr:from>
    <xdr:to>
      <xdr:col>18</xdr:col>
      <xdr:colOff>177800</xdr:colOff>
      <xdr:row>35</xdr:row>
      <xdr:rowOff>86766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66228"/>
          <a:ext cx="698500" cy="30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209163</xdr:rowOff>
    </xdr:from>
    <xdr:to>
      <xdr:col>29</xdr:col>
      <xdr:colOff>177800</xdr:colOff>
      <xdr:row>34</xdr:row>
      <xdr:rowOff>310762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7661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54240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2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240261</xdr:rowOff>
    </xdr:from>
    <xdr:to>
      <xdr:col>26</xdr:col>
      <xdr:colOff>101600</xdr:colOff>
      <xdr:row>34</xdr:row>
      <xdr:rowOff>341861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07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9139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76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270336</xdr:rowOff>
    </xdr:from>
    <xdr:to>
      <xdr:col>22</xdr:col>
      <xdr:colOff>165100</xdr:colOff>
      <xdr:row>35</xdr:row>
      <xdr:rowOff>29036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37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39213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0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5078</xdr:rowOff>
    </xdr:from>
    <xdr:to>
      <xdr:col>19</xdr:col>
      <xdr:colOff>38100</xdr:colOff>
      <xdr:row>35</xdr:row>
      <xdr:rowOff>106678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15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116855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8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35966</xdr:rowOff>
    </xdr:from>
    <xdr:to>
      <xdr:col>15</xdr:col>
      <xdr:colOff>101600</xdr:colOff>
      <xdr:row>35</xdr:row>
      <xdr:rowOff>137566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4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147743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1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北海道初山別村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1,005
988
279.52
2,931,164
2,904,141
20,993
1,632,941
2,398,408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92894</xdr:rowOff>
    </xdr:from>
    <xdr:to>
      <xdr:col>24</xdr:col>
      <xdr:colOff>63500</xdr:colOff>
      <xdr:row>35</xdr:row>
      <xdr:rowOff>116267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093644"/>
          <a:ext cx="838200" cy="2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100482</xdr:rowOff>
    </xdr:from>
    <xdr:to>
      <xdr:col>19</xdr:col>
      <xdr:colOff>177800</xdr:colOff>
      <xdr:row>35</xdr:row>
      <xdr:rowOff>116267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101232"/>
          <a:ext cx="889000" cy="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100482</xdr:rowOff>
    </xdr:from>
    <xdr:to>
      <xdr:col>15</xdr:col>
      <xdr:colOff>50800</xdr:colOff>
      <xdr:row>35</xdr:row>
      <xdr:rowOff>133529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101232"/>
          <a:ext cx="889000" cy="3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133529</xdr:rowOff>
    </xdr:from>
    <xdr:to>
      <xdr:col>10</xdr:col>
      <xdr:colOff>114300</xdr:colOff>
      <xdr:row>35</xdr:row>
      <xdr:rowOff>151055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134279"/>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42094</xdr:rowOff>
    </xdr:from>
    <xdr:to>
      <xdr:col>24</xdr:col>
      <xdr:colOff>114300</xdr:colOff>
      <xdr:row>35</xdr:row>
      <xdr:rowOff>143694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0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64971</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89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65467</xdr:rowOff>
    </xdr:from>
    <xdr:to>
      <xdr:col>20</xdr:col>
      <xdr:colOff>38100</xdr:colOff>
      <xdr:row>35</xdr:row>
      <xdr:rowOff>167067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0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12144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841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49682</xdr:rowOff>
    </xdr:from>
    <xdr:to>
      <xdr:col>15</xdr:col>
      <xdr:colOff>101600</xdr:colOff>
      <xdr:row>35</xdr:row>
      <xdr:rowOff>151282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05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167809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82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82729</xdr:rowOff>
    </xdr:from>
    <xdr:to>
      <xdr:col>10</xdr:col>
      <xdr:colOff>165100</xdr:colOff>
      <xdr:row>36</xdr:row>
      <xdr:rowOff>12879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08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29406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858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100255</xdr:rowOff>
    </xdr:from>
    <xdr:to>
      <xdr:col>6</xdr:col>
      <xdr:colOff>38100</xdr:colOff>
      <xdr:row>36</xdr:row>
      <xdr:rowOff>30405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1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46932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87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79566</xdr:rowOff>
    </xdr:from>
    <xdr:to>
      <xdr:col>24</xdr:col>
      <xdr:colOff>63500</xdr:colOff>
      <xdr:row>55</xdr:row>
      <xdr:rowOff>101510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09316"/>
          <a:ext cx="838200" cy="2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101510</xdr:rowOff>
    </xdr:from>
    <xdr:to>
      <xdr:col>19</xdr:col>
      <xdr:colOff>177800</xdr:colOff>
      <xdr:row>55</xdr:row>
      <xdr:rowOff>162772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31260"/>
          <a:ext cx="889000" cy="6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162772</xdr:rowOff>
    </xdr:from>
    <xdr:to>
      <xdr:col>15</xdr:col>
      <xdr:colOff>50800</xdr:colOff>
      <xdr:row>56</xdr:row>
      <xdr:rowOff>87560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92522"/>
          <a:ext cx="889000" cy="9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87560</xdr:rowOff>
    </xdr:from>
    <xdr:to>
      <xdr:col>10</xdr:col>
      <xdr:colOff>114300</xdr:colOff>
      <xdr:row>56</xdr:row>
      <xdr:rowOff>104113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88760"/>
          <a:ext cx="889000" cy="1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28766</xdr:rowOff>
    </xdr:from>
    <xdr:to>
      <xdr:col>24</xdr:col>
      <xdr:colOff>114300</xdr:colOff>
      <xdr:row>55</xdr:row>
      <xdr:rowOff>130366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5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51643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09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50710</xdr:rowOff>
    </xdr:from>
    <xdr:to>
      <xdr:col>20</xdr:col>
      <xdr:colOff>38100</xdr:colOff>
      <xdr:row>55</xdr:row>
      <xdr:rowOff>152310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168837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25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111972</xdr:rowOff>
    </xdr:from>
    <xdr:to>
      <xdr:col>15</xdr:col>
      <xdr:colOff>101600</xdr:colOff>
      <xdr:row>56</xdr:row>
      <xdr:rowOff>42122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4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58649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316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36760</xdr:rowOff>
    </xdr:from>
    <xdr:to>
      <xdr:col>10</xdr:col>
      <xdr:colOff>165100</xdr:colOff>
      <xdr:row>56</xdr:row>
      <xdr:rowOff>138360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154887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1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53313</xdr:rowOff>
    </xdr:from>
    <xdr:to>
      <xdr:col>6</xdr:col>
      <xdr:colOff>38100</xdr:colOff>
      <xdr:row>56</xdr:row>
      <xdr:rowOff>154913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5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171440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29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64601</xdr:rowOff>
    </xdr:from>
    <xdr:to>
      <xdr:col>24</xdr:col>
      <xdr:colOff>63500</xdr:colOff>
      <xdr:row>73</xdr:row>
      <xdr:rowOff>138022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580451"/>
          <a:ext cx="838200" cy="7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138022</xdr:rowOff>
    </xdr:from>
    <xdr:to>
      <xdr:col>19</xdr:col>
      <xdr:colOff>177800</xdr:colOff>
      <xdr:row>73</xdr:row>
      <xdr:rowOff>156470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653872"/>
          <a:ext cx="889000" cy="1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156470</xdr:rowOff>
    </xdr:from>
    <xdr:to>
      <xdr:col>15</xdr:col>
      <xdr:colOff>50800</xdr:colOff>
      <xdr:row>74</xdr:row>
      <xdr:rowOff>40063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672320"/>
          <a:ext cx="889000" cy="5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40063</xdr:rowOff>
    </xdr:from>
    <xdr:to>
      <xdr:col>10</xdr:col>
      <xdr:colOff>114300</xdr:colOff>
      <xdr:row>75</xdr:row>
      <xdr:rowOff>8772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727363"/>
          <a:ext cx="889000" cy="14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13801</xdr:rowOff>
    </xdr:from>
    <xdr:to>
      <xdr:col>24</xdr:col>
      <xdr:colOff>114300</xdr:colOff>
      <xdr:row>73</xdr:row>
      <xdr:rowOff>115401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52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36678</xdr:rowOff>
    </xdr:from>
    <xdr:ext cx="599010"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38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87222</xdr:rowOff>
    </xdr:from>
    <xdr:to>
      <xdr:col>20</xdr:col>
      <xdr:colOff>38100</xdr:colOff>
      <xdr:row>74</xdr:row>
      <xdr:rowOff>17372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60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33899</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7795" y="1237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105670</xdr:rowOff>
    </xdr:from>
    <xdr:to>
      <xdr:col>15</xdr:col>
      <xdr:colOff>101600</xdr:colOff>
      <xdr:row>74</xdr:row>
      <xdr:rowOff>35820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62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52347</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08795" y="1239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160713</xdr:rowOff>
    </xdr:from>
    <xdr:to>
      <xdr:col>10</xdr:col>
      <xdr:colOff>165100</xdr:colOff>
      <xdr:row>74</xdr:row>
      <xdr:rowOff>90863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67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107390</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19795" y="1245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129422</xdr:rowOff>
    </xdr:from>
    <xdr:to>
      <xdr:col>6</xdr:col>
      <xdr:colOff>38100</xdr:colOff>
      <xdr:row>75</xdr:row>
      <xdr:rowOff>59572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8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76099</xdr:rowOff>
    </xdr:from>
    <xdr:ext cx="599010"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30795" y="1259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166759</xdr:rowOff>
    </xdr:from>
    <xdr:to>
      <xdr:col>24</xdr:col>
      <xdr:colOff>63500</xdr:colOff>
      <xdr:row>95</xdr:row>
      <xdr:rowOff>5085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283059"/>
          <a:ext cx="838200" cy="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166759</xdr:rowOff>
    </xdr:from>
    <xdr:to>
      <xdr:col>19</xdr:col>
      <xdr:colOff>177800</xdr:colOff>
      <xdr:row>96</xdr:row>
      <xdr:rowOff>6632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83059"/>
          <a:ext cx="889000" cy="18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167345</xdr:rowOff>
    </xdr:from>
    <xdr:to>
      <xdr:col>15</xdr:col>
      <xdr:colOff>50800</xdr:colOff>
      <xdr:row>96</xdr:row>
      <xdr:rowOff>6632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283645"/>
          <a:ext cx="889000" cy="18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167345</xdr:rowOff>
    </xdr:from>
    <xdr:to>
      <xdr:col>10</xdr:col>
      <xdr:colOff>114300</xdr:colOff>
      <xdr:row>96</xdr:row>
      <xdr:rowOff>42346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83645"/>
          <a:ext cx="889000" cy="21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125735</xdr:rowOff>
    </xdr:from>
    <xdr:to>
      <xdr:col>24</xdr:col>
      <xdr:colOff>114300</xdr:colOff>
      <xdr:row>95</xdr:row>
      <xdr:rowOff>55885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4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148612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9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115959</xdr:rowOff>
    </xdr:from>
    <xdr:to>
      <xdr:col>20</xdr:col>
      <xdr:colOff>38100</xdr:colOff>
      <xdr:row>95</xdr:row>
      <xdr:rowOff>46109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3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62636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00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127282</xdr:rowOff>
    </xdr:from>
    <xdr:to>
      <xdr:col>15</xdr:col>
      <xdr:colOff>101600</xdr:colOff>
      <xdr:row>96</xdr:row>
      <xdr:rowOff>57432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48559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0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116545</xdr:rowOff>
    </xdr:from>
    <xdr:to>
      <xdr:col>10</xdr:col>
      <xdr:colOff>165100</xdr:colOff>
      <xdr:row>95</xdr:row>
      <xdr:rowOff>46695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3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63222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00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162996</xdr:rowOff>
    </xdr:from>
    <xdr:to>
      <xdr:col>6</xdr:col>
      <xdr:colOff>38100</xdr:colOff>
      <xdr:row>96</xdr:row>
      <xdr:rowOff>93146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5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84273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4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116139</xdr:rowOff>
    </xdr:from>
    <xdr:to>
      <xdr:col>55</xdr:col>
      <xdr:colOff>0</xdr:colOff>
      <xdr:row>35</xdr:row>
      <xdr:rowOff>33819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773989"/>
          <a:ext cx="838200" cy="26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33819</xdr:rowOff>
    </xdr:from>
    <xdr:to>
      <xdr:col>50</xdr:col>
      <xdr:colOff>114300</xdr:colOff>
      <xdr:row>35</xdr:row>
      <xdr:rowOff>58122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034569"/>
          <a:ext cx="889000" cy="2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58122</xdr:rowOff>
    </xdr:from>
    <xdr:to>
      <xdr:col>45</xdr:col>
      <xdr:colOff>177800</xdr:colOff>
      <xdr:row>36</xdr:row>
      <xdr:rowOff>82932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058872"/>
          <a:ext cx="889000" cy="19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149174</xdr:rowOff>
    </xdr:from>
    <xdr:to>
      <xdr:col>41</xdr:col>
      <xdr:colOff>50800</xdr:colOff>
      <xdr:row>36</xdr:row>
      <xdr:rowOff>82932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49924"/>
          <a:ext cx="889000" cy="10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65339</xdr:rowOff>
    </xdr:from>
    <xdr:to>
      <xdr:col>55</xdr:col>
      <xdr:colOff>50800</xdr:colOff>
      <xdr:row>33</xdr:row>
      <xdr:rowOff>166939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72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88216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57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154469</xdr:rowOff>
    </xdr:from>
    <xdr:to>
      <xdr:col>50</xdr:col>
      <xdr:colOff>165100</xdr:colOff>
      <xdr:row>35</xdr:row>
      <xdr:rowOff>84619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8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101146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75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7322</xdr:rowOff>
    </xdr:from>
    <xdr:to>
      <xdr:col>46</xdr:col>
      <xdr:colOff>38100</xdr:colOff>
      <xdr:row>35</xdr:row>
      <xdr:rowOff>108922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00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125449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78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32132</xdr:rowOff>
    </xdr:from>
    <xdr:to>
      <xdr:col>41</xdr:col>
      <xdr:colOff>101600</xdr:colOff>
      <xdr:row>36</xdr:row>
      <xdr:rowOff>133732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150259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7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98374</xdr:rowOff>
    </xdr:from>
    <xdr:to>
      <xdr:col>36</xdr:col>
      <xdr:colOff>165100</xdr:colOff>
      <xdr:row>36</xdr:row>
      <xdr:rowOff>28524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45051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7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6430</xdr:rowOff>
    </xdr:from>
    <xdr:to>
      <xdr:col>55</xdr:col>
      <xdr:colOff>0</xdr:colOff>
      <xdr:row>58</xdr:row>
      <xdr:rowOff>43769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79080"/>
          <a:ext cx="838200" cy="20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43769</xdr:rowOff>
    </xdr:from>
    <xdr:to>
      <xdr:col>50</xdr:col>
      <xdr:colOff>114300</xdr:colOff>
      <xdr:row>58</xdr:row>
      <xdr:rowOff>77395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87869"/>
          <a:ext cx="889000" cy="3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158859</xdr:rowOff>
    </xdr:from>
    <xdr:to>
      <xdr:col>45</xdr:col>
      <xdr:colOff>177800</xdr:colOff>
      <xdr:row>58</xdr:row>
      <xdr:rowOff>77395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31509"/>
          <a:ext cx="889000" cy="8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12308</xdr:rowOff>
    </xdr:from>
    <xdr:to>
      <xdr:col>41</xdr:col>
      <xdr:colOff>50800</xdr:colOff>
      <xdr:row>57</xdr:row>
      <xdr:rowOff>158859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13508"/>
          <a:ext cx="889000" cy="31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127080</xdr:rowOff>
    </xdr:from>
    <xdr:to>
      <xdr:col>55</xdr:col>
      <xdr:colOff>50800</xdr:colOff>
      <xdr:row>57</xdr:row>
      <xdr:rowOff>57230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2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149957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7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164419</xdr:rowOff>
    </xdr:from>
    <xdr:to>
      <xdr:col>50</xdr:col>
      <xdr:colOff>165100</xdr:colOff>
      <xdr:row>58</xdr:row>
      <xdr:rowOff>94569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3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85696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2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26595</xdr:rowOff>
    </xdr:from>
    <xdr:to>
      <xdr:col>46</xdr:col>
      <xdr:colOff>38100</xdr:colOff>
      <xdr:row>58</xdr:row>
      <xdr:rowOff>128195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7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119322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6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108059</xdr:rowOff>
    </xdr:from>
    <xdr:to>
      <xdr:col>41</xdr:col>
      <xdr:colOff>101600</xdr:colOff>
      <xdr:row>58</xdr:row>
      <xdr:rowOff>38209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8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54736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5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132958</xdr:rowOff>
    </xdr:from>
    <xdr:to>
      <xdr:col>36</xdr:col>
      <xdr:colOff>165100</xdr:colOff>
      <xdr:row>56</xdr:row>
      <xdr:rowOff>63108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6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79635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3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38308</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11408"/>
          <a:ext cx="889000" cy="17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38308</xdr:rowOff>
    </xdr:from>
    <xdr:to>
      <xdr:col>41</xdr:col>
      <xdr:colOff>50800</xdr:colOff>
      <xdr:row>79</xdr:row>
      <xdr:rowOff>3235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11408"/>
          <a:ext cx="889000" cy="13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158958</xdr:rowOff>
    </xdr:from>
    <xdr:to>
      <xdr:col>41</xdr:col>
      <xdr:colOff>101600</xdr:colOff>
      <xdr:row>78</xdr:row>
      <xdr:rowOff>89108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6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105635</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13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123885</xdr:rowOff>
    </xdr:from>
    <xdr:to>
      <xdr:col>36</xdr:col>
      <xdr:colOff>165100</xdr:colOff>
      <xdr:row>79</xdr:row>
      <xdr:rowOff>54035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9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45162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8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149137</xdr:rowOff>
    </xdr:from>
    <xdr:to>
      <xdr:col>55</xdr:col>
      <xdr:colOff>0</xdr:colOff>
      <xdr:row>97</xdr:row>
      <xdr:rowOff>149036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436887"/>
          <a:ext cx="838200" cy="34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149036</xdr:rowOff>
    </xdr:from>
    <xdr:to>
      <xdr:col>50</xdr:col>
      <xdr:colOff>114300</xdr:colOff>
      <xdr:row>97</xdr:row>
      <xdr:rowOff>156507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79686"/>
          <a:ext cx="889000" cy="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156507</xdr:rowOff>
    </xdr:from>
    <xdr:to>
      <xdr:col>45</xdr:col>
      <xdr:colOff>177800</xdr:colOff>
      <xdr:row>98</xdr:row>
      <xdr:rowOff>12672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87157"/>
          <a:ext cx="889000" cy="2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28307</xdr:rowOff>
    </xdr:from>
    <xdr:to>
      <xdr:col>41</xdr:col>
      <xdr:colOff>50800</xdr:colOff>
      <xdr:row>98</xdr:row>
      <xdr:rowOff>12672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487507"/>
          <a:ext cx="889000" cy="32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98337</xdr:rowOff>
    </xdr:from>
    <xdr:to>
      <xdr:col>55</xdr:col>
      <xdr:colOff>50800</xdr:colOff>
      <xdr:row>96</xdr:row>
      <xdr:rowOff>28487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3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121214</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23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98236</xdr:rowOff>
    </xdr:from>
    <xdr:to>
      <xdr:col>50</xdr:col>
      <xdr:colOff>165100</xdr:colOff>
      <xdr:row>98</xdr:row>
      <xdr:rowOff>28386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44913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105707</xdr:rowOff>
    </xdr:from>
    <xdr:to>
      <xdr:col>46</xdr:col>
      <xdr:colOff>38100</xdr:colOff>
      <xdr:row>98</xdr:row>
      <xdr:rowOff>35857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3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52384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11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133322</xdr:rowOff>
    </xdr:from>
    <xdr:to>
      <xdr:col>41</xdr:col>
      <xdr:colOff>101600</xdr:colOff>
      <xdr:row>98</xdr:row>
      <xdr:rowOff>63472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6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79999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3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148957</xdr:rowOff>
    </xdr:from>
    <xdr:to>
      <xdr:col>36</xdr:col>
      <xdr:colOff>165100</xdr:colOff>
      <xdr:row>96</xdr:row>
      <xdr:rowOff>79107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3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95634</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21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165926</xdr:rowOff>
    </xdr:from>
    <xdr:to>
      <xdr:col>85</xdr:col>
      <xdr:colOff>127000</xdr:colOff>
      <xdr:row>38</xdr:row>
      <xdr:rowOff>147913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09576"/>
          <a:ext cx="838200" cy="15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165926</xdr:rowOff>
    </xdr:from>
    <xdr:to>
      <xdr:col>81</xdr:col>
      <xdr:colOff>50800</xdr:colOff>
      <xdr:row>38</xdr:row>
      <xdr:rowOff>87649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509576"/>
          <a:ext cx="889000" cy="9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87649</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02749"/>
          <a:ext cx="889000" cy="12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97113</xdr:rowOff>
    </xdr:from>
    <xdr:to>
      <xdr:col>85</xdr:col>
      <xdr:colOff>177800</xdr:colOff>
      <xdr:row>39</xdr:row>
      <xdr:rowOff>27263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56490</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0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115126</xdr:rowOff>
    </xdr:from>
    <xdr:to>
      <xdr:col>81</xdr:col>
      <xdr:colOff>101600</xdr:colOff>
      <xdr:row>38</xdr:row>
      <xdr:rowOff>45276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45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61803</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623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36849</xdr:rowOff>
    </xdr:from>
    <xdr:to>
      <xdr:col>76</xdr:col>
      <xdr:colOff>165100</xdr:colOff>
      <xdr:row>38</xdr:row>
      <xdr:rowOff>138449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5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154976</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632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125019</xdr:rowOff>
    </xdr:from>
    <xdr:to>
      <xdr:col>85</xdr:col>
      <xdr:colOff>127000</xdr:colOff>
      <xdr:row>76</xdr:row>
      <xdr:rowOff>135679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55219"/>
          <a:ext cx="838200" cy="1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117148</xdr:rowOff>
    </xdr:from>
    <xdr:to>
      <xdr:col>81</xdr:col>
      <xdr:colOff>50800</xdr:colOff>
      <xdr:row>76</xdr:row>
      <xdr:rowOff>125019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147348"/>
          <a:ext cx="8890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117148</xdr:rowOff>
    </xdr:from>
    <xdr:to>
      <xdr:col>76</xdr:col>
      <xdr:colOff>114300</xdr:colOff>
      <xdr:row>76</xdr:row>
      <xdr:rowOff>158226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47348"/>
          <a:ext cx="889000" cy="4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158226</xdr:rowOff>
    </xdr:from>
    <xdr:to>
      <xdr:col>71</xdr:col>
      <xdr:colOff>177800</xdr:colOff>
      <xdr:row>77</xdr:row>
      <xdr:rowOff>11047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88426"/>
          <a:ext cx="889000" cy="2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84879</xdr:rowOff>
    </xdr:from>
    <xdr:to>
      <xdr:col>85</xdr:col>
      <xdr:colOff>177800</xdr:colOff>
      <xdr:row>77</xdr:row>
      <xdr:rowOff>15029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1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107756</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6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74219</xdr:rowOff>
    </xdr:from>
    <xdr:to>
      <xdr:col>81</xdr:col>
      <xdr:colOff>101600</xdr:colOff>
      <xdr:row>77</xdr:row>
      <xdr:rowOff>4369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0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20895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87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66348</xdr:rowOff>
    </xdr:from>
    <xdr:to>
      <xdr:col>76</xdr:col>
      <xdr:colOff>165100</xdr:colOff>
      <xdr:row>76</xdr:row>
      <xdr:rowOff>167948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9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13026</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87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107426</xdr:rowOff>
    </xdr:from>
    <xdr:to>
      <xdr:col>72</xdr:col>
      <xdr:colOff>38100</xdr:colOff>
      <xdr:row>77</xdr:row>
      <xdr:rowOff>37576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54103</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91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131697</xdr:rowOff>
    </xdr:from>
    <xdr:to>
      <xdr:col>67</xdr:col>
      <xdr:colOff>101600</xdr:colOff>
      <xdr:row>77</xdr:row>
      <xdr:rowOff>61847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6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78374</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93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21081</xdr:rowOff>
    </xdr:from>
    <xdr:to>
      <xdr:col>85</xdr:col>
      <xdr:colOff>127000</xdr:colOff>
      <xdr:row>98</xdr:row>
      <xdr:rowOff>21963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23181"/>
          <a:ext cx="8382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21081</xdr:rowOff>
    </xdr:from>
    <xdr:to>
      <xdr:col>81</xdr:col>
      <xdr:colOff>50800</xdr:colOff>
      <xdr:row>98</xdr:row>
      <xdr:rowOff>22160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23181"/>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11813</xdr:rowOff>
    </xdr:from>
    <xdr:to>
      <xdr:col>76</xdr:col>
      <xdr:colOff>114300</xdr:colOff>
      <xdr:row>98</xdr:row>
      <xdr:rowOff>22160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13913"/>
          <a:ext cx="889000" cy="1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11813</xdr:rowOff>
    </xdr:from>
    <xdr:to>
      <xdr:col>71</xdr:col>
      <xdr:colOff>177800</xdr:colOff>
      <xdr:row>98</xdr:row>
      <xdr:rowOff>33072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13913"/>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142613</xdr:rowOff>
    </xdr:from>
    <xdr:to>
      <xdr:col>85</xdr:col>
      <xdr:colOff>177800</xdr:colOff>
      <xdr:row>98</xdr:row>
      <xdr:rowOff>72763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7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101990</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6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141731</xdr:rowOff>
    </xdr:from>
    <xdr:to>
      <xdr:col>81</xdr:col>
      <xdr:colOff>101600</xdr:colOff>
      <xdr:row>98</xdr:row>
      <xdr:rowOff>71881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7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88408</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4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142810</xdr:rowOff>
    </xdr:from>
    <xdr:to>
      <xdr:col>76</xdr:col>
      <xdr:colOff>165100</xdr:colOff>
      <xdr:row>98</xdr:row>
      <xdr:rowOff>72960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7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89487</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54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132463</xdr:rowOff>
    </xdr:from>
    <xdr:to>
      <xdr:col>72</xdr:col>
      <xdr:colOff>38100</xdr:colOff>
      <xdr:row>98</xdr:row>
      <xdr:rowOff>62613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79140</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3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153722</xdr:rowOff>
    </xdr:from>
    <xdr:to>
      <xdr:col>67</xdr:col>
      <xdr:colOff>101600</xdr:colOff>
      <xdr:row>98</xdr:row>
      <xdr:rowOff>83872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8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100399</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5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46105</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561205"/>
          <a:ext cx="838200" cy="22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166755</xdr:rowOff>
    </xdr:from>
    <xdr:to>
      <xdr:col>116</xdr:col>
      <xdr:colOff>114300</xdr:colOff>
      <xdr:row>38</xdr:row>
      <xdr:rowOff>96905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5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18182</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36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100343</xdr:rowOff>
    </xdr:from>
    <xdr:to>
      <xdr:col>116</xdr:col>
      <xdr:colOff>63500</xdr:colOff>
      <xdr:row>56</xdr:row>
      <xdr:rowOff>113474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9701543"/>
          <a:ext cx="838200" cy="1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100343</xdr:rowOff>
    </xdr:from>
    <xdr:to>
      <xdr:col>111</xdr:col>
      <xdr:colOff>177800</xdr:colOff>
      <xdr:row>56</xdr:row>
      <xdr:rowOff>117297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9701543"/>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84125</xdr:rowOff>
    </xdr:from>
    <xdr:to>
      <xdr:col>107</xdr:col>
      <xdr:colOff>50800</xdr:colOff>
      <xdr:row>56</xdr:row>
      <xdr:rowOff>117297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9685325"/>
          <a:ext cx="889000" cy="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35675</xdr:rowOff>
    </xdr:from>
    <xdr:to>
      <xdr:col>102</xdr:col>
      <xdr:colOff>114300</xdr:colOff>
      <xdr:row>56</xdr:row>
      <xdr:rowOff>84125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9636875"/>
          <a:ext cx="889000" cy="4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62674</xdr:rowOff>
    </xdr:from>
    <xdr:to>
      <xdr:col>116</xdr:col>
      <xdr:colOff>114300</xdr:colOff>
      <xdr:row>56</xdr:row>
      <xdr:rowOff>164274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66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85551</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5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49543</xdr:rowOff>
    </xdr:from>
    <xdr:to>
      <xdr:col>112</xdr:col>
      <xdr:colOff>38100</xdr:colOff>
      <xdr:row>56</xdr:row>
      <xdr:rowOff>151143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6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167670</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42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66497</xdr:rowOff>
    </xdr:from>
    <xdr:to>
      <xdr:col>107</xdr:col>
      <xdr:colOff>101600</xdr:colOff>
      <xdr:row>56</xdr:row>
      <xdr:rowOff>168097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6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13174</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44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33325</xdr:rowOff>
    </xdr:from>
    <xdr:to>
      <xdr:col>102</xdr:col>
      <xdr:colOff>165100</xdr:colOff>
      <xdr:row>56</xdr:row>
      <xdr:rowOff>134925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6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151452</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4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156325</xdr:rowOff>
    </xdr:from>
    <xdr:to>
      <xdr:col>98</xdr:col>
      <xdr:colOff>38100</xdr:colOff>
      <xdr:row>56</xdr:row>
      <xdr:rowOff>86475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5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103002</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36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113726</xdr:rowOff>
    </xdr:from>
    <xdr:to>
      <xdr:col>116</xdr:col>
      <xdr:colOff>63500</xdr:colOff>
      <xdr:row>76</xdr:row>
      <xdr:rowOff>107407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458126"/>
          <a:ext cx="838200" cy="67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110572</xdr:rowOff>
    </xdr:from>
    <xdr:to>
      <xdr:col>111</xdr:col>
      <xdr:colOff>177800</xdr:colOff>
      <xdr:row>72</xdr:row>
      <xdr:rowOff>113726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454972"/>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110572</xdr:rowOff>
    </xdr:from>
    <xdr:to>
      <xdr:col>107</xdr:col>
      <xdr:colOff>50800</xdr:colOff>
      <xdr:row>72</xdr:row>
      <xdr:rowOff>128380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454972"/>
          <a:ext cx="889000" cy="1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128380</xdr:rowOff>
    </xdr:from>
    <xdr:to>
      <xdr:col>102</xdr:col>
      <xdr:colOff>114300</xdr:colOff>
      <xdr:row>73</xdr:row>
      <xdr:rowOff>43345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472780"/>
          <a:ext cx="889000" cy="8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56607</xdr:rowOff>
    </xdr:from>
    <xdr:to>
      <xdr:col>116</xdr:col>
      <xdr:colOff>114300</xdr:colOff>
      <xdr:row>76</xdr:row>
      <xdr:rowOff>158207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8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35034</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6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62926</xdr:rowOff>
    </xdr:from>
    <xdr:to>
      <xdr:col>112</xdr:col>
      <xdr:colOff>38100</xdr:colOff>
      <xdr:row>72</xdr:row>
      <xdr:rowOff>164526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4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9603</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18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59772</xdr:rowOff>
    </xdr:from>
    <xdr:to>
      <xdr:col>107</xdr:col>
      <xdr:colOff>101600</xdr:colOff>
      <xdr:row>72</xdr:row>
      <xdr:rowOff>161372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40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6449</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179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77580</xdr:rowOff>
    </xdr:from>
    <xdr:to>
      <xdr:col>102</xdr:col>
      <xdr:colOff>165100</xdr:colOff>
      <xdr:row>73</xdr:row>
      <xdr:rowOff>7730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42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24257</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197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163995</xdr:rowOff>
    </xdr:from>
    <xdr:to>
      <xdr:col>98</xdr:col>
      <xdr:colOff>38100</xdr:colOff>
      <xdr:row>73</xdr:row>
      <xdr:rowOff>94145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5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110672</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28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８８９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千円となっている。主な構成項目である人件費は、住民一人当たり４</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最低賃金や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の増加などで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人件費が上昇していくことが予想される。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・維持補修費は住民一人当たり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２０４</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おり、類似団体と比較しても一人当たりコストが高い状況となっている。これは、公共施設の老朽化による維持補修等費用や除雪費用の大幅な増加によるものである。このため、修繕等の優先順位を徹底していくことで、事業費の減少を目指すことと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北海道初山別村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1,005
988
279.52
2,931,164
2,904,141
20,993
1,632,941
2,398,408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140024</xdr:rowOff>
    </xdr:from>
    <xdr:to>
      <xdr:col>24</xdr:col>
      <xdr:colOff>63500</xdr:colOff>
      <xdr:row>35</xdr:row>
      <xdr:rowOff>17037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969324"/>
          <a:ext cx="8382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143586</xdr:rowOff>
    </xdr:from>
    <xdr:to>
      <xdr:col>19</xdr:col>
      <xdr:colOff>177800</xdr:colOff>
      <xdr:row>35</xdr:row>
      <xdr:rowOff>17037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5972886"/>
          <a:ext cx="889000" cy="4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143586</xdr:rowOff>
    </xdr:from>
    <xdr:to>
      <xdr:col>15</xdr:col>
      <xdr:colOff>50800</xdr:colOff>
      <xdr:row>35</xdr:row>
      <xdr:rowOff>18561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5972886"/>
          <a:ext cx="889000" cy="4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18561</xdr:rowOff>
    </xdr:from>
    <xdr:to>
      <xdr:col>10</xdr:col>
      <xdr:colOff>114300</xdr:colOff>
      <xdr:row>35</xdr:row>
      <xdr:rowOff>20447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019311"/>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89224</xdr:rowOff>
    </xdr:from>
    <xdr:to>
      <xdr:col>24</xdr:col>
      <xdr:colOff>114300</xdr:colOff>
      <xdr:row>35</xdr:row>
      <xdr:rowOff>19374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91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112101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76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137687</xdr:rowOff>
    </xdr:from>
    <xdr:to>
      <xdr:col>20</xdr:col>
      <xdr:colOff>38100</xdr:colOff>
      <xdr:row>35</xdr:row>
      <xdr:rowOff>67837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96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84364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74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92786</xdr:rowOff>
    </xdr:from>
    <xdr:to>
      <xdr:col>15</xdr:col>
      <xdr:colOff>101600</xdr:colOff>
      <xdr:row>35</xdr:row>
      <xdr:rowOff>22936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92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39463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6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139211</xdr:rowOff>
    </xdr:from>
    <xdr:to>
      <xdr:col>10</xdr:col>
      <xdr:colOff>165100</xdr:colOff>
      <xdr:row>35</xdr:row>
      <xdr:rowOff>69361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96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85888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74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141097</xdr:rowOff>
    </xdr:from>
    <xdr:to>
      <xdr:col>6</xdr:col>
      <xdr:colOff>38100</xdr:colOff>
      <xdr:row>35</xdr:row>
      <xdr:rowOff>71247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97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87774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74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101236</xdr:rowOff>
    </xdr:from>
    <xdr:to>
      <xdr:col>24</xdr:col>
      <xdr:colOff>63500</xdr:colOff>
      <xdr:row>57</xdr:row>
      <xdr:rowOff>121972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73886"/>
          <a:ext cx="838200" cy="2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102964</xdr:rowOff>
    </xdr:from>
    <xdr:to>
      <xdr:col>19</xdr:col>
      <xdr:colOff>177800</xdr:colOff>
      <xdr:row>57</xdr:row>
      <xdr:rowOff>121972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75614"/>
          <a:ext cx="889000" cy="1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69145</xdr:rowOff>
    </xdr:from>
    <xdr:to>
      <xdr:col>15</xdr:col>
      <xdr:colOff>50800</xdr:colOff>
      <xdr:row>57</xdr:row>
      <xdr:rowOff>102964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41795"/>
          <a:ext cx="889000" cy="3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69145</xdr:rowOff>
    </xdr:from>
    <xdr:to>
      <xdr:col>10</xdr:col>
      <xdr:colOff>114300</xdr:colOff>
      <xdr:row>57</xdr:row>
      <xdr:rowOff>84524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41795"/>
          <a:ext cx="889000" cy="1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50436</xdr:rowOff>
    </xdr:from>
    <xdr:to>
      <xdr:col>24</xdr:col>
      <xdr:colOff>114300</xdr:colOff>
      <xdr:row>57</xdr:row>
      <xdr:rowOff>152036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2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73313</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7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71172</xdr:rowOff>
    </xdr:from>
    <xdr:to>
      <xdr:col>20</xdr:col>
      <xdr:colOff>38100</xdr:colOff>
      <xdr:row>58</xdr:row>
      <xdr:rowOff>1322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4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17849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1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52164</xdr:rowOff>
    </xdr:from>
    <xdr:to>
      <xdr:col>15</xdr:col>
      <xdr:colOff>101600</xdr:colOff>
      <xdr:row>57</xdr:row>
      <xdr:rowOff>153764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2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170291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00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18345</xdr:rowOff>
    </xdr:from>
    <xdr:to>
      <xdr:col>10</xdr:col>
      <xdr:colOff>165100</xdr:colOff>
      <xdr:row>57</xdr:row>
      <xdr:rowOff>119945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136472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6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33724</xdr:rowOff>
    </xdr:from>
    <xdr:to>
      <xdr:col>6</xdr:col>
      <xdr:colOff>38100</xdr:colOff>
      <xdr:row>57</xdr:row>
      <xdr:rowOff>135324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151851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8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116383</xdr:rowOff>
    </xdr:from>
    <xdr:to>
      <xdr:col>24</xdr:col>
      <xdr:colOff>63500</xdr:colOff>
      <xdr:row>74</xdr:row>
      <xdr:rowOff>157430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1946433"/>
          <a:ext cx="838200" cy="89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157430</xdr:rowOff>
    </xdr:from>
    <xdr:to>
      <xdr:col>19</xdr:col>
      <xdr:colOff>177800</xdr:colOff>
      <xdr:row>75</xdr:row>
      <xdr:rowOff>131823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844730"/>
          <a:ext cx="889000" cy="14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111484</xdr:rowOff>
    </xdr:from>
    <xdr:to>
      <xdr:col>15</xdr:col>
      <xdr:colOff>50800</xdr:colOff>
      <xdr:row>75</xdr:row>
      <xdr:rowOff>131823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970234"/>
          <a:ext cx="889000" cy="2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111484</xdr:rowOff>
    </xdr:from>
    <xdr:to>
      <xdr:col>10</xdr:col>
      <xdr:colOff>114300</xdr:colOff>
      <xdr:row>76</xdr:row>
      <xdr:rowOff>119822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970234"/>
          <a:ext cx="889000" cy="17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65583</xdr:rowOff>
    </xdr:from>
    <xdr:to>
      <xdr:col>24</xdr:col>
      <xdr:colOff>114300</xdr:colOff>
      <xdr:row>69</xdr:row>
      <xdr:rowOff>167183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189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18610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184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106630</xdr:rowOff>
    </xdr:from>
    <xdr:to>
      <xdr:col>20</xdr:col>
      <xdr:colOff>38100</xdr:colOff>
      <xdr:row>75</xdr:row>
      <xdr:rowOff>36780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9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53307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6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81023</xdr:rowOff>
    </xdr:from>
    <xdr:to>
      <xdr:col>15</xdr:col>
      <xdr:colOff>101600</xdr:colOff>
      <xdr:row>76</xdr:row>
      <xdr:rowOff>11173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3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27700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15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60684</xdr:rowOff>
    </xdr:from>
    <xdr:to>
      <xdr:col>10</xdr:col>
      <xdr:colOff>165100</xdr:colOff>
      <xdr:row>75</xdr:row>
      <xdr:rowOff>162285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194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7361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69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69022</xdr:rowOff>
    </xdr:from>
    <xdr:to>
      <xdr:col>6</xdr:col>
      <xdr:colOff>38100</xdr:colOff>
      <xdr:row>76</xdr:row>
      <xdr:rowOff>170622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9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15698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74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26538</xdr:rowOff>
    </xdr:from>
    <xdr:to>
      <xdr:col>24</xdr:col>
      <xdr:colOff>63500</xdr:colOff>
      <xdr:row>95</xdr:row>
      <xdr:rowOff>32626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314288"/>
          <a:ext cx="838200" cy="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26538</xdr:rowOff>
    </xdr:from>
    <xdr:to>
      <xdr:col>19</xdr:col>
      <xdr:colOff>177800</xdr:colOff>
      <xdr:row>95</xdr:row>
      <xdr:rowOff>72312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314288"/>
          <a:ext cx="889000" cy="4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72312</xdr:rowOff>
    </xdr:from>
    <xdr:to>
      <xdr:col>15</xdr:col>
      <xdr:colOff>50800</xdr:colOff>
      <xdr:row>96</xdr:row>
      <xdr:rowOff>7046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360062"/>
          <a:ext cx="889000" cy="10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7046</xdr:rowOff>
    </xdr:from>
    <xdr:to>
      <xdr:col>10</xdr:col>
      <xdr:colOff>114300</xdr:colOff>
      <xdr:row>96</xdr:row>
      <xdr:rowOff>92518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66246"/>
          <a:ext cx="889000" cy="8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153276</xdr:rowOff>
    </xdr:from>
    <xdr:to>
      <xdr:col>24</xdr:col>
      <xdr:colOff>114300</xdr:colOff>
      <xdr:row>95</xdr:row>
      <xdr:rowOff>83426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6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4703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21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147188</xdr:rowOff>
    </xdr:from>
    <xdr:to>
      <xdr:col>20</xdr:col>
      <xdr:colOff>38100</xdr:colOff>
      <xdr:row>95</xdr:row>
      <xdr:rowOff>77338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6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93865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03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21512</xdr:rowOff>
    </xdr:from>
    <xdr:to>
      <xdr:col>15</xdr:col>
      <xdr:colOff>101600</xdr:colOff>
      <xdr:row>95</xdr:row>
      <xdr:rowOff>123112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0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139639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08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127696</xdr:rowOff>
    </xdr:from>
    <xdr:to>
      <xdr:col>10</xdr:col>
      <xdr:colOff>165100</xdr:colOff>
      <xdr:row>96</xdr:row>
      <xdr:rowOff>57846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1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74373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19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41718</xdr:rowOff>
    </xdr:from>
    <xdr:to>
      <xdr:col>6</xdr:col>
      <xdr:colOff>38100</xdr:colOff>
      <xdr:row>96</xdr:row>
      <xdr:rowOff>143318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0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159845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27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66439</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81389"/>
          <a:ext cx="1270" cy="140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13116</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66439</xdr:rowOff>
    </xdr:from>
    <xdr:to>
      <xdr:col>55</xdr:col>
      <xdr:colOff>88900</xdr:colOff>
      <xdr:row>31</xdr:row>
      <xdr:rowOff>66439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8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43797</xdr:rowOff>
    </xdr:from>
    <xdr:to>
      <xdr:col>55</xdr:col>
      <xdr:colOff>0</xdr:colOff>
      <xdr:row>31</xdr:row>
      <xdr:rowOff>66439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5358747"/>
          <a:ext cx="838200" cy="2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115116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630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136689</xdr:rowOff>
    </xdr:from>
    <xdr:to>
      <xdr:col>55</xdr:col>
      <xdr:colOff>50800</xdr:colOff>
      <xdr:row>39</xdr:row>
      <xdr:rowOff>66839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43797</xdr:rowOff>
    </xdr:from>
    <xdr:to>
      <xdr:col>50</xdr:col>
      <xdr:colOff>114300</xdr:colOff>
      <xdr:row>31</xdr:row>
      <xdr:rowOff>93871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358747"/>
          <a:ext cx="889000" cy="5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146920</xdr:rowOff>
    </xdr:from>
    <xdr:to>
      <xdr:col>50</xdr:col>
      <xdr:colOff>165100</xdr:colOff>
      <xdr:row>39</xdr:row>
      <xdr:rowOff>77070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68197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754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93871</xdr:rowOff>
    </xdr:from>
    <xdr:to>
      <xdr:col>45</xdr:col>
      <xdr:colOff>177800</xdr:colOff>
      <xdr:row>36</xdr:row>
      <xdr:rowOff>22787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408821"/>
          <a:ext cx="889000" cy="78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148880</xdr:rowOff>
    </xdr:from>
    <xdr:to>
      <xdr:col>46</xdr:col>
      <xdr:colOff>38100</xdr:colOff>
      <xdr:row>39</xdr:row>
      <xdr:rowOff>79030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70157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75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139265</xdr:rowOff>
    </xdr:from>
    <xdr:to>
      <xdr:col>41</xdr:col>
      <xdr:colOff>50800</xdr:colOff>
      <xdr:row>36</xdr:row>
      <xdr:rowOff>22787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140015"/>
          <a:ext cx="889000" cy="5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142676</xdr:rowOff>
    </xdr:from>
    <xdr:to>
      <xdr:col>41</xdr:col>
      <xdr:colOff>101600</xdr:colOff>
      <xdr:row>39</xdr:row>
      <xdr:rowOff>72826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63953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750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139954</xdr:rowOff>
    </xdr:from>
    <xdr:to>
      <xdr:col>36</xdr:col>
      <xdr:colOff>165100</xdr:colOff>
      <xdr:row>39</xdr:row>
      <xdr:rowOff>70104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61231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15639</xdr:rowOff>
    </xdr:from>
    <xdr:to>
      <xdr:col>55</xdr:col>
      <xdr:colOff>50800</xdr:colOff>
      <xdr:row>31</xdr:row>
      <xdr:rowOff>117239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33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140116</xdr:rowOff>
    </xdr:from>
    <xdr:ext cx="534377"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28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164447</xdr:rowOff>
    </xdr:from>
    <xdr:to>
      <xdr:col>50</xdr:col>
      <xdr:colOff>165100</xdr:colOff>
      <xdr:row>31</xdr:row>
      <xdr:rowOff>94597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30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29</xdr:row>
      <xdr:rowOff>111124</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372111" y="508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43071</xdr:rowOff>
    </xdr:from>
    <xdr:to>
      <xdr:col>46</xdr:col>
      <xdr:colOff>38100</xdr:colOff>
      <xdr:row>31</xdr:row>
      <xdr:rowOff>144671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35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29</xdr:row>
      <xdr:rowOff>161198</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483111" y="513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143437</xdr:rowOff>
    </xdr:from>
    <xdr:to>
      <xdr:col>41</xdr:col>
      <xdr:colOff>101600</xdr:colOff>
      <xdr:row>36</xdr:row>
      <xdr:rowOff>73587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14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90114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91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88465</xdr:rowOff>
    </xdr:from>
    <xdr:to>
      <xdr:col>36</xdr:col>
      <xdr:colOff>165100</xdr:colOff>
      <xdr:row>36</xdr:row>
      <xdr:rowOff>18615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08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35142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86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90367</xdr:rowOff>
    </xdr:from>
    <xdr:to>
      <xdr:col>55</xdr:col>
      <xdr:colOff>0</xdr:colOff>
      <xdr:row>57</xdr:row>
      <xdr:rowOff>104363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63017"/>
          <a:ext cx="8382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104363</xdr:rowOff>
    </xdr:from>
    <xdr:to>
      <xdr:col>50</xdr:col>
      <xdr:colOff>114300</xdr:colOff>
      <xdr:row>57</xdr:row>
      <xdr:rowOff>116389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77013"/>
          <a:ext cx="889000" cy="1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116389</xdr:rowOff>
    </xdr:from>
    <xdr:to>
      <xdr:col>45</xdr:col>
      <xdr:colOff>177800</xdr:colOff>
      <xdr:row>57</xdr:row>
      <xdr:rowOff>129769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89039"/>
          <a:ext cx="889000" cy="1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154843</xdr:rowOff>
    </xdr:from>
    <xdr:to>
      <xdr:col>41</xdr:col>
      <xdr:colOff>50800</xdr:colOff>
      <xdr:row>57</xdr:row>
      <xdr:rowOff>129769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584593"/>
          <a:ext cx="889000" cy="31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39567</xdr:rowOff>
    </xdr:from>
    <xdr:to>
      <xdr:col>55</xdr:col>
      <xdr:colOff>50800</xdr:colOff>
      <xdr:row>57</xdr:row>
      <xdr:rowOff>141167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1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62444</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6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53563</xdr:rowOff>
    </xdr:from>
    <xdr:to>
      <xdr:col>50</xdr:col>
      <xdr:colOff>165100</xdr:colOff>
      <xdr:row>57</xdr:row>
      <xdr:rowOff>155163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2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240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60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65589</xdr:rowOff>
    </xdr:from>
    <xdr:to>
      <xdr:col>46</xdr:col>
      <xdr:colOff>38100</xdr:colOff>
      <xdr:row>57</xdr:row>
      <xdr:rowOff>167189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3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12266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61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78969</xdr:rowOff>
    </xdr:from>
    <xdr:to>
      <xdr:col>41</xdr:col>
      <xdr:colOff>101600</xdr:colOff>
      <xdr:row>58</xdr:row>
      <xdr:rowOff>9119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5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25646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626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104043</xdr:rowOff>
    </xdr:from>
    <xdr:to>
      <xdr:col>36</xdr:col>
      <xdr:colOff>165100</xdr:colOff>
      <xdr:row>56</xdr:row>
      <xdr:rowOff>34193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50720</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30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100854</xdr:rowOff>
    </xdr:from>
    <xdr:to>
      <xdr:col>55</xdr:col>
      <xdr:colOff>0</xdr:colOff>
      <xdr:row>75</xdr:row>
      <xdr:rowOff>112812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788154"/>
          <a:ext cx="838200" cy="18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100854</xdr:rowOff>
    </xdr:from>
    <xdr:to>
      <xdr:col>50</xdr:col>
      <xdr:colOff>114300</xdr:colOff>
      <xdr:row>75</xdr:row>
      <xdr:rowOff>67771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788154"/>
          <a:ext cx="889000" cy="13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67771</xdr:rowOff>
    </xdr:from>
    <xdr:to>
      <xdr:col>45</xdr:col>
      <xdr:colOff>177800</xdr:colOff>
      <xdr:row>76</xdr:row>
      <xdr:rowOff>15585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926521"/>
          <a:ext cx="889000" cy="11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12309</xdr:rowOff>
    </xdr:from>
    <xdr:to>
      <xdr:col>41</xdr:col>
      <xdr:colOff>50800</xdr:colOff>
      <xdr:row>76</xdr:row>
      <xdr:rowOff>15585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042509"/>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62012</xdr:rowOff>
    </xdr:from>
    <xdr:to>
      <xdr:col>55</xdr:col>
      <xdr:colOff>50800</xdr:colOff>
      <xdr:row>75</xdr:row>
      <xdr:rowOff>163612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92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84889</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77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50054</xdr:rowOff>
    </xdr:from>
    <xdr:to>
      <xdr:col>50</xdr:col>
      <xdr:colOff>165100</xdr:colOff>
      <xdr:row>74</xdr:row>
      <xdr:rowOff>151654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73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168181</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251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16971</xdr:rowOff>
    </xdr:from>
    <xdr:to>
      <xdr:col>46</xdr:col>
      <xdr:colOff>38100</xdr:colOff>
      <xdr:row>75</xdr:row>
      <xdr:rowOff>118571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87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135098</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265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136235</xdr:rowOff>
    </xdr:from>
    <xdr:to>
      <xdr:col>41</xdr:col>
      <xdr:colOff>101600</xdr:colOff>
      <xdr:row>76</xdr:row>
      <xdr:rowOff>66385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99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82912</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277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132959</xdr:rowOff>
    </xdr:from>
    <xdr:to>
      <xdr:col>36</xdr:col>
      <xdr:colOff>165100</xdr:colOff>
      <xdr:row>76</xdr:row>
      <xdr:rowOff>63109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9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79636</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276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91929</xdr:rowOff>
    </xdr:from>
    <xdr:to>
      <xdr:col>55</xdr:col>
      <xdr:colOff>0</xdr:colOff>
      <xdr:row>96</xdr:row>
      <xdr:rowOff>17227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379679"/>
          <a:ext cx="838200" cy="9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17227</xdr:rowOff>
    </xdr:from>
    <xdr:to>
      <xdr:col>50</xdr:col>
      <xdr:colOff>114300</xdr:colOff>
      <xdr:row>96</xdr:row>
      <xdr:rowOff>89822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476427"/>
          <a:ext cx="889000" cy="7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89822</xdr:rowOff>
    </xdr:from>
    <xdr:to>
      <xdr:col>45</xdr:col>
      <xdr:colOff>177800</xdr:colOff>
      <xdr:row>96</xdr:row>
      <xdr:rowOff>98802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549022"/>
          <a:ext cx="8890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98802</xdr:rowOff>
    </xdr:from>
    <xdr:to>
      <xdr:col>41</xdr:col>
      <xdr:colOff>50800</xdr:colOff>
      <xdr:row>97</xdr:row>
      <xdr:rowOff>4426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58002"/>
          <a:ext cx="889000" cy="7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41129</xdr:rowOff>
    </xdr:from>
    <xdr:to>
      <xdr:col>55</xdr:col>
      <xdr:colOff>50800</xdr:colOff>
      <xdr:row>95</xdr:row>
      <xdr:rowOff>142729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2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64006</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18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137877</xdr:rowOff>
    </xdr:from>
    <xdr:to>
      <xdr:col>50</xdr:col>
      <xdr:colOff>165100</xdr:colOff>
      <xdr:row>96</xdr:row>
      <xdr:rowOff>68027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2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84554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20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39022</xdr:rowOff>
    </xdr:from>
    <xdr:to>
      <xdr:col>46</xdr:col>
      <xdr:colOff>38100</xdr:colOff>
      <xdr:row>96</xdr:row>
      <xdr:rowOff>140622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157149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27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48002</xdr:rowOff>
    </xdr:from>
    <xdr:to>
      <xdr:col>41</xdr:col>
      <xdr:colOff>101600</xdr:colOff>
      <xdr:row>96</xdr:row>
      <xdr:rowOff>149602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0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166129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28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125076</xdr:rowOff>
    </xdr:from>
    <xdr:to>
      <xdr:col>36</xdr:col>
      <xdr:colOff>165100</xdr:colOff>
      <xdr:row>97</xdr:row>
      <xdr:rowOff>55226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8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71753</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3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100560</xdr:rowOff>
    </xdr:from>
    <xdr:to>
      <xdr:col>85</xdr:col>
      <xdr:colOff>127000</xdr:colOff>
      <xdr:row>36</xdr:row>
      <xdr:rowOff>128281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272760"/>
          <a:ext cx="838200" cy="2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128281</xdr:rowOff>
    </xdr:from>
    <xdr:to>
      <xdr:col>81</xdr:col>
      <xdr:colOff>50800</xdr:colOff>
      <xdr:row>37</xdr:row>
      <xdr:rowOff>44800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300481"/>
          <a:ext cx="889000" cy="8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35508</xdr:rowOff>
    </xdr:from>
    <xdr:to>
      <xdr:col>76</xdr:col>
      <xdr:colOff>114300</xdr:colOff>
      <xdr:row>37</xdr:row>
      <xdr:rowOff>44800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379158"/>
          <a:ext cx="889000" cy="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35508</xdr:rowOff>
    </xdr:from>
    <xdr:to>
      <xdr:col>71</xdr:col>
      <xdr:colOff>177800</xdr:colOff>
      <xdr:row>37</xdr:row>
      <xdr:rowOff>109296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379158"/>
          <a:ext cx="889000" cy="7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49760</xdr:rowOff>
    </xdr:from>
    <xdr:to>
      <xdr:col>85</xdr:col>
      <xdr:colOff>177800</xdr:colOff>
      <xdr:row>36</xdr:row>
      <xdr:rowOff>151360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72637</xdr:rowOff>
    </xdr:from>
    <xdr:ext cx="599010"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07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77481</xdr:rowOff>
    </xdr:from>
    <xdr:to>
      <xdr:col>81</xdr:col>
      <xdr:colOff>101600</xdr:colOff>
      <xdr:row>37</xdr:row>
      <xdr:rowOff>7631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24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24158</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181795" y="602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165450</xdr:rowOff>
    </xdr:from>
    <xdr:to>
      <xdr:col>76</xdr:col>
      <xdr:colOff>165100</xdr:colOff>
      <xdr:row>37</xdr:row>
      <xdr:rowOff>95600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3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112127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11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156158</xdr:rowOff>
    </xdr:from>
    <xdr:to>
      <xdr:col>72</xdr:col>
      <xdr:colOff>38100</xdr:colOff>
      <xdr:row>37</xdr:row>
      <xdr:rowOff>86308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2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102835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10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58496</xdr:rowOff>
    </xdr:from>
    <xdr:to>
      <xdr:col>67</xdr:col>
      <xdr:colOff>101600</xdr:colOff>
      <xdr:row>37</xdr:row>
      <xdr:rowOff>160096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0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5173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1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145149</xdr:rowOff>
    </xdr:from>
    <xdr:to>
      <xdr:col>85</xdr:col>
      <xdr:colOff>127000</xdr:colOff>
      <xdr:row>57</xdr:row>
      <xdr:rowOff>158847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917799"/>
          <a:ext cx="838200" cy="1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126990</xdr:rowOff>
    </xdr:from>
    <xdr:to>
      <xdr:col>81</xdr:col>
      <xdr:colOff>50800</xdr:colOff>
      <xdr:row>57</xdr:row>
      <xdr:rowOff>145149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899640"/>
          <a:ext cx="889000" cy="1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126990</xdr:rowOff>
    </xdr:from>
    <xdr:to>
      <xdr:col>76</xdr:col>
      <xdr:colOff>114300</xdr:colOff>
      <xdr:row>58</xdr:row>
      <xdr:rowOff>30844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899640"/>
          <a:ext cx="889000" cy="7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41832</xdr:rowOff>
    </xdr:from>
    <xdr:to>
      <xdr:col>71</xdr:col>
      <xdr:colOff>177800</xdr:colOff>
      <xdr:row>58</xdr:row>
      <xdr:rowOff>30844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471582"/>
          <a:ext cx="889000" cy="50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108047</xdr:rowOff>
    </xdr:from>
    <xdr:to>
      <xdr:col>85</xdr:col>
      <xdr:colOff>177800</xdr:colOff>
      <xdr:row>58</xdr:row>
      <xdr:rowOff>38197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88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130924</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732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94349</xdr:rowOff>
    </xdr:from>
    <xdr:to>
      <xdr:col>81</xdr:col>
      <xdr:colOff>101600</xdr:colOff>
      <xdr:row>58</xdr:row>
      <xdr:rowOff>24499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86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41026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181795" y="964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76190</xdr:rowOff>
    </xdr:from>
    <xdr:to>
      <xdr:col>76</xdr:col>
      <xdr:colOff>165100</xdr:colOff>
      <xdr:row>58</xdr:row>
      <xdr:rowOff>6340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22867</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962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151494</xdr:rowOff>
    </xdr:from>
    <xdr:to>
      <xdr:col>72</xdr:col>
      <xdr:colOff>38100</xdr:colOff>
      <xdr:row>58</xdr:row>
      <xdr:rowOff>81644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92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98171</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969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162482</xdr:rowOff>
    </xdr:from>
    <xdr:to>
      <xdr:col>67</xdr:col>
      <xdr:colOff>101600</xdr:colOff>
      <xdr:row>55</xdr:row>
      <xdr:rowOff>92632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2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109159</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14795" y="919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165925</xdr:rowOff>
    </xdr:from>
    <xdr:to>
      <xdr:col>85</xdr:col>
      <xdr:colOff>127000</xdr:colOff>
      <xdr:row>78</xdr:row>
      <xdr:rowOff>147913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367575"/>
          <a:ext cx="838200" cy="15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165925</xdr:rowOff>
    </xdr:from>
    <xdr:to>
      <xdr:col>81</xdr:col>
      <xdr:colOff>50800</xdr:colOff>
      <xdr:row>78</xdr:row>
      <xdr:rowOff>87649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367575"/>
          <a:ext cx="889000" cy="9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87649</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460749"/>
          <a:ext cx="889000" cy="12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97113</xdr:rowOff>
    </xdr:from>
    <xdr:to>
      <xdr:col>85</xdr:col>
      <xdr:colOff>177800</xdr:colOff>
      <xdr:row>79</xdr:row>
      <xdr:rowOff>27263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7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56490</xdr:rowOff>
    </xdr:from>
    <xdr:ext cx="534377"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25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115125</xdr:rowOff>
    </xdr:from>
    <xdr:to>
      <xdr:col>81</xdr:col>
      <xdr:colOff>101600</xdr:colOff>
      <xdr:row>78</xdr:row>
      <xdr:rowOff>45275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31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61802</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181795" y="1309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36849</xdr:rowOff>
    </xdr:from>
    <xdr:to>
      <xdr:col>76</xdr:col>
      <xdr:colOff>165100</xdr:colOff>
      <xdr:row>78</xdr:row>
      <xdr:rowOff>138449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0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154976</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292795" y="1318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125019</xdr:rowOff>
    </xdr:from>
    <xdr:to>
      <xdr:col>85</xdr:col>
      <xdr:colOff>127000</xdr:colOff>
      <xdr:row>96</xdr:row>
      <xdr:rowOff>135679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584219"/>
          <a:ext cx="838200" cy="1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117148</xdr:rowOff>
    </xdr:from>
    <xdr:to>
      <xdr:col>81</xdr:col>
      <xdr:colOff>50800</xdr:colOff>
      <xdr:row>96</xdr:row>
      <xdr:rowOff>125019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576348"/>
          <a:ext cx="8890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117148</xdr:rowOff>
    </xdr:from>
    <xdr:to>
      <xdr:col>76</xdr:col>
      <xdr:colOff>114300</xdr:colOff>
      <xdr:row>96</xdr:row>
      <xdr:rowOff>158226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576348"/>
          <a:ext cx="889000" cy="4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158226</xdr:rowOff>
    </xdr:from>
    <xdr:to>
      <xdr:col>71</xdr:col>
      <xdr:colOff>177800</xdr:colOff>
      <xdr:row>97</xdr:row>
      <xdr:rowOff>11047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617426"/>
          <a:ext cx="889000" cy="2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84879</xdr:rowOff>
    </xdr:from>
    <xdr:to>
      <xdr:col>85</xdr:col>
      <xdr:colOff>177800</xdr:colOff>
      <xdr:row>97</xdr:row>
      <xdr:rowOff>15029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4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107756</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39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74219</xdr:rowOff>
    </xdr:from>
    <xdr:to>
      <xdr:col>81</xdr:col>
      <xdr:colOff>101600</xdr:colOff>
      <xdr:row>97</xdr:row>
      <xdr:rowOff>4369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3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20896</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6308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66348</xdr:rowOff>
    </xdr:from>
    <xdr:to>
      <xdr:col>76</xdr:col>
      <xdr:colOff>165100</xdr:colOff>
      <xdr:row>96</xdr:row>
      <xdr:rowOff>167948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2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13025</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630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107426</xdr:rowOff>
    </xdr:from>
    <xdr:to>
      <xdr:col>72</xdr:col>
      <xdr:colOff>38100</xdr:colOff>
      <xdr:row>97</xdr:row>
      <xdr:rowOff>37576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54103</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634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131697</xdr:rowOff>
    </xdr:from>
    <xdr:to>
      <xdr:col>67</xdr:col>
      <xdr:colOff>101600</xdr:colOff>
      <xdr:row>97</xdr:row>
      <xdr:rowOff>61847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59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78374</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36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17628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1323300" y="6704178"/>
          <a:ext cx="838200" cy="8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154522</xdr:rowOff>
    </xdr:from>
    <xdr:ext cx="469744"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669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74909</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61459"/>
          <a:ext cx="889000" cy="2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124118</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810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138278</xdr:rowOff>
    </xdr:from>
    <xdr:to>
      <xdr:col>116</xdr:col>
      <xdr:colOff>114300</xdr:colOff>
      <xdr:row>39</xdr:row>
      <xdr:rowOff>68428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5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97655</xdr:rowOff>
    </xdr:from>
    <xdr:ext cx="469744"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44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24109</xdr:rowOff>
    </xdr:from>
    <xdr:to>
      <xdr:col>98</xdr:col>
      <xdr:colOff>38100</xdr:colOff>
      <xdr:row>39</xdr:row>
      <xdr:rowOff>125709</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71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142236</xdr:rowOff>
    </xdr:from>
    <xdr:ext cx="378565"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67017" y="6485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は、住民一人当たり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６１９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千円となっており、類似団体平均に比べ高額となっているが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高齢者生活福祉センター改修工事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実施</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によるものが主な要因である。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・労働費は、住民一人当たり１３千円となっており、類似団体の中で１番高額となっているが令和４年度から実施している事業協同組合補助金の増加によるものが主な要因である。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北海道初山別村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財政調整基金残高は、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基金繰入により減少したが、最終的に積立もできたので実質単年度収支はプラスとなっている。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実質収支は、標準財政規模によ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り増減しているが概ね横ばいで推移している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北海道初山別村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特別会計において、各年度で黒字額にバラツキがあるものの、一般会計は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事故繰越の減少により実質収支が増加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今年度から簡易水道事業、農業集落排水事業は公営企業会計へ移行し、診療所特別会計が新たに設置された。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6" workbookViewId="0">
      <selection activeCell="BY34" sqref="BY34:CM34"/>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2931164</v>
      </c>
      <c r="BO4" s="371"/>
      <c r="BP4" s="371"/>
      <c r="BQ4" s="371"/>
      <c r="BR4" s="371"/>
      <c r="BS4" s="371"/>
      <c r="BT4" s="371"/>
      <c r="BU4" s="372"/>
      <c r="BV4" s="370">
        <v>2830792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1.3</v>
      </c>
      <c r="CU4" s="377"/>
      <c r="CV4" s="377"/>
      <c r="CW4" s="377"/>
      <c r="CX4" s="377"/>
      <c r="CY4" s="377"/>
      <c r="CZ4" s="377"/>
      <c r="DA4" s="378"/>
      <c r="DB4" s="376">
        <v>0.8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2904141</v>
      </c>
      <c r="BO5" s="408"/>
      <c r="BP5" s="408"/>
      <c r="BQ5" s="408"/>
      <c r="BR5" s="408"/>
      <c r="BS5" s="408"/>
      <c r="BT5" s="408"/>
      <c r="BU5" s="409"/>
      <c r="BV5" s="407">
        <v>2795996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82.2</v>
      </c>
      <c r="CU5" s="405"/>
      <c r="CV5" s="405"/>
      <c r="CW5" s="405"/>
      <c r="CX5" s="405"/>
      <c r="CY5" s="405"/>
      <c r="CZ5" s="405"/>
      <c r="DA5" s="406"/>
      <c r="DB5" s="404">
        <v>78.599999999999994</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27023</v>
      </c>
      <c r="BO6" s="408"/>
      <c r="BP6" s="408"/>
      <c r="BQ6" s="408"/>
      <c r="BR6" s="408"/>
      <c r="BS6" s="408"/>
      <c r="BT6" s="408"/>
      <c r="BU6" s="409"/>
      <c r="BV6" s="407">
        <v>34796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82.3</v>
      </c>
      <c r="CU6" s="445"/>
      <c r="CV6" s="445"/>
      <c r="CW6" s="445"/>
      <c r="CX6" s="445"/>
      <c r="CY6" s="445"/>
      <c r="CZ6" s="445"/>
      <c r="DA6" s="446"/>
      <c r="DB6" s="444">
        <v>78.8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6030</v>
      </c>
      <c r="BO7" s="408"/>
      <c r="BP7" s="408"/>
      <c r="BQ7" s="408"/>
      <c r="BR7" s="408"/>
      <c r="BS7" s="408"/>
      <c r="BT7" s="408"/>
      <c r="BU7" s="409"/>
      <c r="BV7" s="407">
        <v>22609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1632941</v>
      </c>
      <c r="CU7" s="408"/>
      <c r="CV7" s="408"/>
      <c r="CW7" s="408"/>
      <c r="CX7" s="408"/>
      <c r="CY7" s="408"/>
      <c r="CZ7" s="408"/>
      <c r="DA7" s="409"/>
      <c r="DB7" s="407">
        <v>1596778</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20993</v>
      </c>
      <c r="BO8" s="408"/>
      <c r="BP8" s="408"/>
      <c r="BQ8" s="408"/>
      <c r="BR8" s="408"/>
      <c r="BS8" s="408"/>
      <c r="BT8" s="408"/>
      <c r="BU8" s="409"/>
      <c r="BV8" s="407">
        <v>12187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0.11</v>
      </c>
      <c r="CU8" s="448"/>
      <c r="CV8" s="448"/>
      <c r="CW8" s="448"/>
      <c r="CX8" s="448"/>
      <c r="CY8" s="448"/>
      <c r="CZ8" s="448"/>
      <c r="DA8" s="449"/>
      <c r="DB8" s="447">
        <v>0.11</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1080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8806</v>
      </c>
      <c r="BO9" s="408"/>
      <c r="BP9" s="408"/>
      <c r="BQ9" s="408"/>
      <c r="BR9" s="408"/>
      <c r="BS9" s="408"/>
      <c r="BT9" s="408"/>
      <c r="BU9" s="409"/>
      <c r="BV9" s="407">
        <v>-5929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10.5</v>
      </c>
      <c r="CU9" s="405"/>
      <c r="CV9" s="405"/>
      <c r="CW9" s="405"/>
      <c r="CX9" s="405"/>
      <c r="CY9" s="405"/>
      <c r="CZ9" s="405"/>
      <c r="DA9" s="406"/>
      <c r="DB9" s="404">
        <v>11.8</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1217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65073</v>
      </c>
      <c r="BO10" s="408"/>
      <c r="BP10" s="408"/>
      <c r="BQ10" s="408"/>
      <c r="BR10" s="408"/>
      <c r="BS10" s="408"/>
      <c r="BT10" s="408"/>
      <c r="BU10" s="409"/>
      <c r="BV10" s="407">
        <v>91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1005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64982</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988</v>
      </c>
      <c r="S13" s="492"/>
      <c r="T13" s="492"/>
      <c r="U13" s="492"/>
      <c r="V13" s="493"/>
      <c r="W13" s="423" t="s">
        <v>131</v>
      </c>
      <c r="X13" s="424"/>
      <c r="Y13" s="424"/>
      <c r="Z13" s="424"/>
      <c r="AA13" s="424"/>
      <c r="AB13" s="414"/>
      <c r="AC13" s="458">
        <v>194</v>
      </c>
      <c r="AD13" s="459"/>
      <c r="AE13" s="459"/>
      <c r="AF13" s="459"/>
      <c r="AG13" s="501"/>
      <c r="AH13" s="458">
        <v>206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8897</v>
      </c>
      <c r="BO13" s="408"/>
      <c r="BP13" s="408"/>
      <c r="BQ13" s="408"/>
      <c r="BR13" s="408"/>
      <c r="BS13" s="408"/>
      <c r="BT13" s="408"/>
      <c r="BU13" s="409"/>
      <c r="BV13" s="407">
        <v>-5838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7.7</v>
      </c>
      <c r="CU13" s="405"/>
      <c r="CV13" s="405"/>
      <c r="CW13" s="405"/>
      <c r="CX13" s="405"/>
      <c r="CY13" s="405"/>
      <c r="CZ13" s="405"/>
      <c r="DA13" s="406"/>
      <c r="DB13" s="404">
        <v>7.2</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1046</v>
      </c>
      <c r="S14" s="492"/>
      <c r="T14" s="492"/>
      <c r="U14" s="492"/>
      <c r="V14" s="493"/>
      <c r="W14" s="397"/>
      <c r="X14" s="398"/>
      <c r="Y14" s="398"/>
      <c r="Z14" s="398"/>
      <c r="AA14" s="398"/>
      <c r="AB14" s="387"/>
      <c r="AC14" s="494">
        <v>32.9</v>
      </c>
      <c r="AD14" s="495"/>
      <c r="AE14" s="495"/>
      <c r="AF14" s="495"/>
      <c r="AG14" s="496"/>
      <c r="AH14" s="494">
        <v>32.700000000000003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1034</v>
      </c>
      <c r="S15" s="492"/>
      <c r="T15" s="492"/>
      <c r="U15" s="492"/>
      <c r="V15" s="493"/>
      <c r="W15" s="423" t="s">
        <v>137</v>
      </c>
      <c r="X15" s="424"/>
      <c r="Y15" s="424"/>
      <c r="Z15" s="424"/>
      <c r="AA15" s="424"/>
      <c r="AB15" s="414"/>
      <c r="AC15" s="458">
        <v>66</v>
      </c>
      <c r="AD15" s="459"/>
      <c r="AE15" s="459"/>
      <c r="AF15" s="459"/>
      <c r="AG15" s="501"/>
      <c r="AH15" s="458">
        <v>78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185746</v>
      </c>
      <c r="BO15" s="371"/>
      <c r="BP15" s="371"/>
      <c r="BQ15" s="371"/>
      <c r="BR15" s="371"/>
      <c r="BS15" s="371"/>
      <c r="BT15" s="371"/>
      <c r="BU15" s="372"/>
      <c r="BV15" s="370">
        <v>178103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11.2</v>
      </c>
      <c r="AD16" s="495"/>
      <c r="AE16" s="495"/>
      <c r="AF16" s="495"/>
      <c r="AG16" s="496"/>
      <c r="AH16" s="494">
        <v>12.4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1578238</v>
      </c>
      <c r="BO16" s="408"/>
      <c r="BP16" s="408"/>
      <c r="BQ16" s="408"/>
      <c r="BR16" s="408"/>
      <c r="BS16" s="408"/>
      <c r="BT16" s="408"/>
      <c r="BU16" s="409"/>
      <c r="BV16" s="407">
        <v>1557390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329</v>
      </c>
      <c r="AD17" s="459"/>
      <c r="AE17" s="459"/>
      <c r="AF17" s="459"/>
      <c r="AG17" s="501"/>
      <c r="AH17" s="458">
        <v>346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220597</v>
      </c>
      <c r="BO17" s="408"/>
      <c r="BP17" s="408"/>
      <c r="BQ17" s="408"/>
      <c r="BR17" s="408"/>
      <c r="BS17" s="408"/>
      <c r="BT17" s="408"/>
      <c r="BU17" s="409"/>
      <c r="BV17" s="407">
        <v>212092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279.52</v>
      </c>
      <c r="M18" s="534"/>
      <c r="N18" s="534"/>
      <c r="O18" s="534"/>
      <c r="P18" s="534"/>
      <c r="Q18" s="534"/>
      <c r="R18" s="535"/>
      <c r="S18" s="535"/>
      <c r="T18" s="535"/>
      <c r="U18" s="535"/>
      <c r="V18" s="536"/>
      <c r="W18" s="425"/>
      <c r="X18" s="426"/>
      <c r="Y18" s="426"/>
      <c r="Z18" s="426"/>
      <c r="AA18" s="426"/>
      <c r="AB18" s="417"/>
      <c r="AC18" s="537">
        <v>55.9</v>
      </c>
      <c r="AD18" s="538"/>
      <c r="AE18" s="538"/>
      <c r="AF18" s="538"/>
      <c r="AG18" s="539"/>
      <c r="AH18" s="537">
        <v>54.9</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1355864</v>
      </c>
      <c r="BO18" s="408"/>
      <c r="BP18" s="408"/>
      <c r="BQ18" s="408"/>
      <c r="BR18" s="408"/>
      <c r="BS18" s="408"/>
      <c r="BT18" s="408"/>
      <c r="BU18" s="409"/>
      <c r="BV18" s="407">
        <v>1271035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4</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2097958</v>
      </c>
      <c r="BO19" s="408"/>
      <c r="BP19" s="408"/>
      <c r="BQ19" s="408"/>
      <c r="BR19" s="408"/>
      <c r="BS19" s="408"/>
      <c r="BT19" s="408"/>
      <c r="BU19" s="409"/>
      <c r="BV19" s="407">
        <v>1981899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498</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2398408</v>
      </c>
      <c r="BO22" s="371"/>
      <c r="BP22" s="371"/>
      <c r="BQ22" s="371"/>
      <c r="BR22" s="371"/>
      <c r="BS22" s="371"/>
      <c r="BT22" s="371"/>
      <c r="BU22" s="372"/>
      <c r="BV22" s="370">
        <v>2238539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2391928</v>
      </c>
      <c r="BO23" s="408"/>
      <c r="BP23" s="408"/>
      <c r="BQ23" s="408"/>
      <c r="BR23" s="408"/>
      <c r="BS23" s="408"/>
      <c r="BT23" s="408"/>
      <c r="BU23" s="409"/>
      <c r="BV23" s="407">
        <v>2218517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7140</v>
      </c>
      <c r="R24" s="459"/>
      <c r="S24" s="459"/>
      <c r="T24" s="459"/>
      <c r="U24" s="459"/>
      <c r="V24" s="501"/>
      <c r="W24" s="553"/>
      <c r="X24" s="554"/>
      <c r="Y24" s="555"/>
      <c r="Z24" s="457" t="s">
        <v>162</v>
      </c>
      <c r="AA24" s="437"/>
      <c r="AB24" s="437"/>
      <c r="AC24" s="437"/>
      <c r="AD24" s="437"/>
      <c r="AE24" s="437"/>
      <c r="AF24" s="437"/>
      <c r="AG24" s="438"/>
      <c r="AH24" s="458">
        <v>37</v>
      </c>
      <c r="AI24" s="459"/>
      <c r="AJ24" s="459"/>
      <c r="AK24" s="459"/>
      <c r="AL24" s="501"/>
      <c r="AM24" s="458">
        <v>110778</v>
      </c>
      <c r="AN24" s="459"/>
      <c r="AO24" s="459"/>
      <c r="AP24" s="459"/>
      <c r="AQ24" s="459"/>
      <c r="AR24" s="501"/>
      <c r="AS24" s="458">
        <v>2994</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1796100</v>
      </c>
      <c r="BO24" s="408"/>
      <c r="BP24" s="408"/>
      <c r="BQ24" s="408"/>
      <c r="BR24" s="408"/>
      <c r="BS24" s="408"/>
      <c r="BT24" s="408"/>
      <c r="BU24" s="409"/>
      <c r="BV24" s="407">
        <v>1563614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6120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43664</v>
      </c>
      <c r="BO25" s="371"/>
      <c r="BP25" s="371"/>
      <c r="BQ25" s="371"/>
      <c r="BR25" s="371"/>
      <c r="BS25" s="371"/>
      <c r="BT25" s="371"/>
      <c r="BU25" s="372"/>
      <c r="BV25" s="370">
        <v>36094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5640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2350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v>75191</v>
      </c>
      <c r="BO27" s="530"/>
      <c r="BP27" s="530"/>
      <c r="BQ27" s="530"/>
      <c r="BR27" s="530"/>
      <c r="BS27" s="530"/>
      <c r="BT27" s="530"/>
      <c r="BU27" s="531"/>
      <c r="BV27" s="529">
        <v>75190</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2000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1121302</v>
      </c>
      <c r="BO28" s="371"/>
      <c r="BP28" s="371"/>
      <c r="BQ28" s="371"/>
      <c r="BR28" s="371"/>
      <c r="BS28" s="371"/>
      <c r="BT28" s="371"/>
      <c r="BU28" s="372"/>
      <c r="BV28" s="370">
        <v>1121211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6</v>
      </c>
      <c r="M29" s="459"/>
      <c r="N29" s="459"/>
      <c r="O29" s="459"/>
      <c r="P29" s="501"/>
      <c r="Q29" s="458">
        <v>1700</v>
      </c>
      <c r="R29" s="459"/>
      <c r="S29" s="459"/>
      <c r="T29" s="459"/>
      <c r="U29" s="459"/>
      <c r="V29" s="501"/>
      <c r="W29" s="556"/>
      <c r="X29" s="557"/>
      <c r="Y29" s="558"/>
      <c r="Z29" s="457" t="s">
        <v>178</v>
      </c>
      <c r="AA29" s="437"/>
      <c r="AB29" s="437"/>
      <c r="AC29" s="437"/>
      <c r="AD29" s="437"/>
      <c r="AE29" s="437"/>
      <c r="AF29" s="437"/>
      <c r="AG29" s="438"/>
      <c r="AH29" s="458">
        <v>37</v>
      </c>
      <c r="AI29" s="459"/>
      <c r="AJ29" s="459"/>
      <c r="AK29" s="459"/>
      <c r="AL29" s="501"/>
      <c r="AM29" s="458">
        <v>110778</v>
      </c>
      <c r="AN29" s="459"/>
      <c r="AO29" s="459"/>
      <c r="AP29" s="459"/>
      <c r="AQ29" s="459"/>
      <c r="AR29" s="501"/>
      <c r="AS29" s="458">
        <v>2994</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568999</v>
      </c>
      <c r="BO29" s="408"/>
      <c r="BP29" s="408"/>
      <c r="BQ29" s="408"/>
      <c r="BR29" s="408"/>
      <c r="BS29" s="408"/>
      <c r="BT29" s="408"/>
      <c r="BU29" s="409"/>
      <c r="BV29" s="407">
        <v>715075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94.6</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1294332</v>
      </c>
      <c r="BO30" s="530"/>
      <c r="BP30" s="530"/>
      <c r="BQ30" s="530"/>
      <c r="BR30" s="530"/>
      <c r="BS30" s="530"/>
      <c r="BT30" s="530"/>
      <c r="BU30" s="531"/>
      <c r="BV30" s="529">
        <v>1323341</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羽幌町外２町村衛生施設組合</v>
      </c>
      <c r="BZ34" s="598"/>
      <c r="CA34" s="598"/>
      <c r="CB34" s="598"/>
      <c r="CC34" s="598"/>
      <c r="CD34" s="598"/>
      <c r="CE34" s="598"/>
      <c r="CF34" s="598"/>
      <c r="CG34" s="598"/>
      <c r="CH34" s="598"/>
      <c r="CI34" s="598"/>
      <c r="CJ34" s="598"/>
      <c r="CK34" s="598"/>
      <c r="CL34" s="598"/>
      <c r="CM34" s="598"/>
      <c r="CN34" s="169"/>
      <c r="CO34" s="597">
        <f>IF(CQ34="","",MAX(C34:D43,U34:V43,AM34:AN43,BE34:BF43,BW34:BX43)+1)</f>
        <v>10</v>
      </c>
      <c r="CP34" s="597"/>
      <c r="CQ34" s="598" t="str">
        <f>IF('各会計、関係団体の財政状況及び健全化判断比率'!BS7="","",'各会計、関係団体の財政状況及び健全化判断比率'!BS7)</f>
        <v>株式会社しょさんべつ振興公社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診療所特別会計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農業集落排水事業等会計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北留萌消防組合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OEZs11eAvWZYkdGKvEkMLpRlxnJ6n3abEqb3JpN+p2M7rej/xhW7qEc1meiI6nZXT4WAPzyIghfegqbMqMV3jg==" saltValue="2kOJgMysDKU5ponP/Qjr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t="s">
        <v>487</v>
      </c>
      <c r="G34" s="33" t="s">
        <v>487</v>
      </c>
      <c r="H34" s="33" t="s">
        <v>487</v>
      </c>
      <c r="I34" s="33" t="s">
        <v>487</v>
      </c>
      <c r="J34" s="34">
        <v>1.03</v>
      </c>
      <c r="K34" s="22"/>
      <c r="L34" s="22"/>
      <c r="M34" s="22"/>
      <c r="N34" s="22"/>
      <c r="O34" s="22"/>
      <c r="P34" s="22"/>
    </row>
    <row r="35" spans="1:16" ht="39" customHeight="1" x14ac:dyDescent="0.15">
      <c r="A35" s="22"/>
      <c r="B35" s="35"/>
      <c r="C35" s="1145" t="s">
        <v>534</v>
      </c>
      <c r="D35" s="1146"/>
      <c r="E35" s="1147"/>
      <c r="F35" s="36">
        <v>1.65</v>
      </c>
      <c r="G35" s="37">
        <v>1.51</v>
      </c>
      <c r="H35" s="37">
        <v>1.1299999999999999</v>
      </c>
      <c r="I35" s="37">
        <v>0.76</v>
      </c>
      <c r="J35" s="38">
        <v>1.02</v>
      </c>
      <c r="K35" s="22"/>
      <c r="L35" s="22"/>
      <c r="M35" s="22"/>
      <c r="N35" s="22"/>
      <c r="O35" s="22"/>
      <c r="P35" s="22"/>
    </row>
    <row r="36" spans="1:16" ht="39" customHeight="1" x14ac:dyDescent="0.15">
      <c r="A36" s="22"/>
      <c r="B36" s="35"/>
      <c r="C36" s="1145" t="s">
        <v>535</v>
      </c>
      <c r="D36" s="1146"/>
      <c r="E36" s="1147"/>
      <c r="F36" s="36" t="s">
        <v>487</v>
      </c>
      <c r="G36" s="37" t="s">
        <v>487</v>
      </c>
      <c r="H36" s="37" t="s">
        <v>487</v>
      </c>
      <c r="I36" s="37" t="s">
        <v>487</v>
      </c>
      <c r="J36" s="38">
        <v>0.8</v>
      </c>
      <c r="K36" s="22"/>
      <c r="L36" s="22"/>
      <c r="M36" s="22"/>
      <c r="N36" s="22"/>
      <c r="O36" s="22"/>
      <c r="P36" s="22"/>
    </row>
    <row r="37" spans="1:16" ht="39" customHeight="1" x14ac:dyDescent="0.15">
      <c r="A37" s="22"/>
      <c r="B37" s="35"/>
      <c r="C37" s="1145" t="s">
        <v>536</v>
      </c>
      <c r="D37" s="1146"/>
      <c r="E37" s="1147"/>
      <c r="F37" s="36">
        <v>0.56000000000000005</v>
      </c>
      <c r="G37" s="37">
        <v>0.3</v>
      </c>
      <c r="H37" s="37">
        <v>0.44</v>
      </c>
      <c r="I37" s="37">
        <v>0.55000000000000004</v>
      </c>
      <c r="J37" s="38">
        <v>0.39</v>
      </c>
      <c r="K37" s="22"/>
      <c r="L37" s="22"/>
      <c r="M37" s="22"/>
      <c r="N37" s="22"/>
      <c r="O37" s="22"/>
      <c r="P37" s="22"/>
    </row>
    <row r="38" spans="1:16" ht="39" customHeight="1" x14ac:dyDescent="0.15">
      <c r="A38" s="22"/>
      <c r="B38" s="35"/>
      <c r="C38" s="1145" t="s">
        <v>537</v>
      </c>
      <c r="D38" s="1146"/>
      <c r="E38" s="1147"/>
      <c r="F38" s="36">
        <v>0.77</v>
      </c>
      <c r="G38" s="37">
        <v>0.82</v>
      </c>
      <c r="H38" s="37">
        <v>0.59</v>
      </c>
      <c r="I38" s="37">
        <v>1.18</v>
      </c>
      <c r="J38" s="38">
        <v>0.37</v>
      </c>
      <c r="K38" s="22"/>
      <c r="L38" s="22"/>
      <c r="M38" s="22"/>
      <c r="N38" s="22"/>
      <c r="O38" s="22"/>
      <c r="P38" s="22"/>
    </row>
    <row r="39" spans="1:16" ht="39" customHeight="1" x14ac:dyDescent="0.15">
      <c r="A39" s="22"/>
      <c r="B39" s="35"/>
      <c r="C39" s="1145" t="s">
        <v>538</v>
      </c>
      <c r="D39" s="1146"/>
      <c r="E39" s="1147"/>
      <c r="F39" s="36" t="s">
        <v>487</v>
      </c>
      <c r="G39" s="37" t="s">
        <v>487</v>
      </c>
      <c r="H39" s="37" t="s">
        <v>487</v>
      </c>
      <c r="I39" s="37" t="s">
        <v>487</v>
      </c>
      <c r="J39" s="38">
        <v>0.26</v>
      </c>
      <c r="K39" s="22"/>
      <c r="L39" s="22"/>
      <c r="M39" s="22"/>
      <c r="N39" s="22"/>
      <c r="O39" s="22"/>
      <c r="P39" s="22"/>
    </row>
    <row r="40" spans="1:16" ht="39" customHeight="1" x14ac:dyDescent="0.15">
      <c r="A40" s="22"/>
      <c r="B40" s="35"/>
      <c r="C40" s="1145" t="s">
        <v>539</v>
      </c>
      <c r="D40" s="1146"/>
      <c r="E40" s="1147"/>
      <c r="F40" s="36">
        <v>0.02</v>
      </c>
      <c r="G40" s="37">
        <v>0</v>
      </c>
      <c r="H40" s="37">
        <v>0</v>
      </c>
      <c r="I40" s="37">
        <v>0.01</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9"/>
      <c r="E43" s="1150"/>
      <c r="F43" s="41">
        <v>0.1</v>
      </c>
      <c r="G43" s="42">
        <v>0.17</v>
      </c>
      <c r="H43" s="42">
        <v>0.14000000000000001</v>
      </c>
      <c r="I43" s="42">
        <v>0.76</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3N271Gbk1LD9yS35RrbUMkNL7o1mV11tJYuIiufYhBddLt6XhP51x4PUkgEECoWpc9zzA/h8zAv+MvA7KHmqw==" saltValue="CMts+muvNQn7++9ieDUz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1" zoomScaleSheetLayoutView="55" workbookViewId="0">
      <selection activeCell="N63" sqref="N6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222</v>
      </c>
      <c r="L45" s="60">
        <v>234</v>
      </c>
      <c r="M45" s="60">
        <v>251</v>
      </c>
      <c r="N45" s="60">
        <v>238</v>
      </c>
      <c r="O45" s="61">
        <v>223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101</v>
      </c>
      <c r="L48" s="64">
        <v>98</v>
      </c>
      <c r="M48" s="64">
        <v>106</v>
      </c>
      <c r="N48" s="64">
        <v>107</v>
      </c>
      <c r="O48" s="65">
        <v>115</v>
      </c>
      <c r="P48" s="48"/>
      <c r="Q48" s="48"/>
      <c r="R48" s="48"/>
      <c r="S48" s="48"/>
      <c r="T48" s="48"/>
      <c r="U48" s="48"/>
    </row>
    <row r="49" spans="1:21" ht="30.75" customHeight="1" x14ac:dyDescent="0.15">
      <c r="A49" s="48"/>
      <c r="B49" s="1155"/>
      <c r="C49" s="1156"/>
      <c r="D49" s="62"/>
      <c r="E49" s="1161" t="s">
        <v>14</v>
      </c>
      <c r="F49" s="1161"/>
      <c r="G49" s="1161"/>
      <c r="H49" s="1161"/>
      <c r="I49" s="1161"/>
      <c r="J49" s="1162"/>
      <c r="K49" s="63">
        <v>3</v>
      </c>
      <c r="L49" s="64">
        <v>3</v>
      </c>
      <c r="M49" s="64">
        <v>1</v>
      </c>
      <c r="N49" s="64">
        <v>0</v>
      </c>
      <c r="O49" s="65" t="s">
        <v>487</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247</v>
      </c>
      <c r="L52" s="64">
        <v>249</v>
      </c>
      <c r="M52" s="64">
        <v>256</v>
      </c>
      <c r="N52" s="64">
        <v>239</v>
      </c>
      <c r="O52" s="65">
        <v>229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79</v>
      </c>
      <c r="L53" s="69">
        <v>86</v>
      </c>
      <c r="M53" s="69">
        <v>102</v>
      </c>
      <c r="N53" s="69">
        <v>106</v>
      </c>
      <c r="O53" s="70">
        <v>109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487</v>
      </c>
      <c r="L58" s="84" t="s">
        <v>487</v>
      </c>
      <c r="M58" s="84" t="s">
        <v>487</v>
      </c>
      <c r="N58" s="84" t="s">
        <v>487</v>
      </c>
      <c r="O58" s="85" t="s">
        <v>487</v>
      </c>
    </row>
    <row r="59" spans="1:21" ht="31.5" customHeight="1" x14ac:dyDescent="0.15">
      <c r="B59" s="1171"/>
      <c r="C59" s="1172"/>
      <c r="D59" s="1178" t="s">
        <v>26</v>
      </c>
      <c r="E59" s="1179"/>
      <c r="F59" s="1179"/>
      <c r="G59" s="1179"/>
      <c r="H59" s="1179"/>
      <c r="I59" s="1179"/>
      <c r="J59" s="1180"/>
      <c r="K59" s="86" t="s">
        <v>487</v>
      </c>
      <c r="L59" s="87" t="s">
        <v>487</v>
      </c>
      <c r="M59" s="87" t="s">
        <v>487</v>
      </c>
      <c r="N59" s="87" t="s">
        <v>487</v>
      </c>
      <c r="O59" s="88" t="s">
        <v>487</v>
      </c>
    </row>
    <row r="60" spans="1:21" ht="31.5" customHeight="1" thickBot="1" x14ac:dyDescent="0.2">
      <c r="B60" s="1173"/>
      <c r="C60" s="1174"/>
      <c r="D60" s="1181" t="s">
        <v>27</v>
      </c>
      <c r="E60" s="1182"/>
      <c r="F60" s="1182"/>
      <c r="G60" s="1182"/>
      <c r="H60" s="1182"/>
      <c r="I60" s="1182"/>
      <c r="J60" s="1183"/>
      <c r="K60" s="89" t="s">
        <v>487</v>
      </c>
      <c r="L60" s="90" t="s">
        <v>487</v>
      </c>
      <c r="M60" s="90" t="s">
        <v>487</v>
      </c>
      <c r="N60" s="90" t="s">
        <v>487</v>
      </c>
      <c r="O60" s="91" t="s">
        <v>487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yX6aewtSLMcsvTsd+aBbnG6zfqv1O0NPsmS5KYpIHm7rCSD5UF+8BO9Ta0fkwr0sBKG3VU3ro2aBXXakwEy+g==" saltValue="9AhwSe1+DwFCV9K0X3nt0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4"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2261</v>
      </c>
      <c r="J41" s="344">
        <v>2207</v>
      </c>
      <c r="K41" s="344">
        <v>2158</v>
      </c>
      <c r="L41" s="344">
        <v>2239</v>
      </c>
      <c r="M41" s="345">
        <v>2398</v>
      </c>
    </row>
    <row r="42" spans="2:13" ht="27.75" customHeight="1" x14ac:dyDescent="0.15">
      <c r="B42" s="1186"/>
      <c r="C42" s="1187"/>
      <c r="D42" s="106"/>
      <c r="E42" s="1192" t="s">
        <v>32</v>
      </c>
      <c r="F42" s="1192"/>
      <c r="G42" s="1192"/>
      <c r="H42" s="1193"/>
      <c r="I42" s="346">
        <v>6</v>
      </c>
      <c r="J42" s="347">
        <v>6</v>
      </c>
      <c r="K42" s="347">
        <v>2</v>
      </c>
      <c r="L42" s="347" t="s">
        <v>487</v>
      </c>
      <c r="M42" s="348" t="s">
        <v>487</v>
      </c>
    </row>
    <row r="43" spans="2:13" ht="27.75" customHeight="1" x14ac:dyDescent="0.15">
      <c r="B43" s="1186"/>
      <c r="C43" s="1187"/>
      <c r="D43" s="106"/>
      <c r="E43" s="1192" t="s">
        <v>33</v>
      </c>
      <c r="F43" s="1192"/>
      <c r="G43" s="1192"/>
      <c r="H43" s="1193"/>
      <c r="I43" s="346">
        <v>1082</v>
      </c>
      <c r="J43" s="347">
        <v>1011</v>
      </c>
      <c r="K43" s="347">
        <v>990</v>
      </c>
      <c r="L43" s="347">
        <v>937</v>
      </c>
      <c r="M43" s="348">
        <v>880</v>
      </c>
    </row>
    <row r="44" spans="2:13" ht="27.75" customHeight="1" x14ac:dyDescent="0.15">
      <c r="B44" s="1186"/>
      <c r="C44" s="1187"/>
      <c r="D44" s="106"/>
      <c r="E44" s="1192" t="s">
        <v>34</v>
      </c>
      <c r="F44" s="1192"/>
      <c r="G44" s="1192"/>
      <c r="H44" s="1193"/>
      <c r="I44" s="346">
        <v>4</v>
      </c>
      <c r="J44" s="347">
        <v>1</v>
      </c>
      <c r="K44" s="347" t="s">
        <v>487</v>
      </c>
      <c r="L44" s="347" t="s">
        <v>487</v>
      </c>
      <c r="M44" s="348" t="s">
        <v>487</v>
      </c>
    </row>
    <row r="45" spans="2:13" ht="27.75" customHeight="1" x14ac:dyDescent="0.15">
      <c r="B45" s="1186"/>
      <c r="C45" s="1187"/>
      <c r="D45" s="106"/>
      <c r="E45" s="1192" t="s">
        <v>35</v>
      </c>
      <c r="F45" s="1192"/>
      <c r="G45" s="1192"/>
      <c r="H45" s="1193"/>
      <c r="I45" s="346">
        <v>400</v>
      </c>
      <c r="J45" s="347">
        <v>386</v>
      </c>
      <c r="K45" s="347">
        <v>339</v>
      </c>
      <c r="L45" s="347">
        <v>363</v>
      </c>
      <c r="M45" s="348">
        <v>363</v>
      </c>
    </row>
    <row r="46" spans="2:13" ht="27.75" customHeight="1" x14ac:dyDescent="0.15">
      <c r="B46" s="1186"/>
      <c r="C46" s="1187"/>
      <c r="D46" s="107"/>
      <c r="E46" s="1192" t="s">
        <v>36</v>
      </c>
      <c r="F46" s="1192"/>
      <c r="G46" s="1192"/>
      <c r="H46" s="1193"/>
      <c r="I46" s="346" t="s">
        <v>487</v>
      </c>
      <c r="J46" s="347" t="s">
        <v>487</v>
      </c>
      <c r="K46" s="347" t="s">
        <v>487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3417</v>
      </c>
      <c r="J50" s="347">
        <v>3500</v>
      </c>
      <c r="K50" s="347">
        <v>3486</v>
      </c>
      <c r="L50" s="347">
        <v>3434</v>
      </c>
      <c r="M50" s="348">
        <v>3264</v>
      </c>
    </row>
    <row r="51" spans="2:13" ht="27.75" customHeight="1" x14ac:dyDescent="0.15">
      <c r="B51" s="1186"/>
      <c r="C51" s="1187"/>
      <c r="D51" s="106"/>
      <c r="E51" s="1192" t="s">
        <v>42</v>
      </c>
      <c r="F51" s="1192"/>
      <c r="G51" s="1192"/>
      <c r="H51" s="1193"/>
      <c r="I51" s="346">
        <v>73</v>
      </c>
      <c r="J51" s="347">
        <v>67</v>
      </c>
      <c r="K51" s="347">
        <v>61</v>
      </c>
      <c r="L51" s="347">
        <v>57</v>
      </c>
      <c r="M51" s="348">
        <v>54</v>
      </c>
    </row>
    <row r="52" spans="2:13" ht="27.75" customHeight="1" x14ac:dyDescent="0.15">
      <c r="B52" s="1188"/>
      <c r="C52" s="1189"/>
      <c r="D52" s="106"/>
      <c r="E52" s="1192" t="s">
        <v>43</v>
      </c>
      <c r="F52" s="1192"/>
      <c r="G52" s="1192"/>
      <c r="H52" s="1193"/>
      <c r="I52" s="346">
        <v>2153</v>
      </c>
      <c r="J52" s="347">
        <v>2067</v>
      </c>
      <c r="K52" s="347">
        <v>1079</v>
      </c>
      <c r="L52" s="347">
        <v>997</v>
      </c>
      <c r="M52" s="348">
        <v>2136</v>
      </c>
    </row>
    <row r="53" spans="2:13" ht="27.75" customHeight="1" thickBot="1" x14ac:dyDescent="0.2">
      <c r="B53" s="1199" t="s">
        <v>19</v>
      </c>
      <c r="C53" s="1200"/>
      <c r="D53" s="110"/>
      <c r="E53" s="1201" t="s">
        <v>44</v>
      </c>
      <c r="F53" s="1201"/>
      <c r="G53" s="1201"/>
      <c r="H53" s="1202"/>
      <c r="I53" s="349">
        <v>-1890</v>
      </c>
      <c r="J53" s="350">
        <v>-2022</v>
      </c>
      <c r="K53" s="350">
        <v>-1137</v>
      </c>
      <c r="L53" s="350">
        <v>-949</v>
      </c>
      <c r="M53" s="351">
        <v>-1812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DYnTpHmrgZWxxPr4cHBF12D7YUkfXdWOhpZKvFpK07kuzNMRT47f1dQXD6fe3EW6jramBSbvv7vhL6SHwy8GQ==" saltValue="2ZaTmypxUO0HMNmsDndTD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I1" zoomScale="70" zoomScaleNormal="70" zoomScaleSheetLayoutView="100" workbookViewId="0">
      <selection activeCell="I58" sqref="I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1121</v>
      </c>
      <c r="G55" s="352">
        <v>1121</v>
      </c>
      <c r="H55" s="353">
        <v>1121</v>
      </c>
    </row>
    <row r="56" spans="2:8" ht="52.5" customHeight="1" x14ac:dyDescent="0.15">
      <c r="B56" s="122"/>
      <c r="C56" s="1213" t="s">
        <v>47</v>
      </c>
      <c r="D56" s="1213"/>
      <c r="E56" s="1214"/>
      <c r="F56" s="354">
        <v>765</v>
      </c>
      <c r="G56" s="354">
        <v>715</v>
      </c>
      <c r="H56" s="355">
        <v>569</v>
      </c>
    </row>
    <row r="57" spans="2:8" ht="53.25" customHeight="1" x14ac:dyDescent="0.15">
      <c r="B57" s="122"/>
      <c r="C57" s="1215" t="s">
        <v>48</v>
      </c>
      <c r="D57" s="1215"/>
      <c r="E57" s="1216"/>
      <c r="F57" s="356">
        <v>1313</v>
      </c>
      <c r="G57" s="356">
        <v>1323</v>
      </c>
      <c r="H57" s="357">
        <v>1294</v>
      </c>
    </row>
    <row r="58" spans="2:8" ht="45.75" customHeight="1" x14ac:dyDescent="0.15">
      <c r="B58" s="123"/>
      <c r="C58" s="1203" t="s">
        <v>551</v>
      </c>
      <c r="D58" s="1204"/>
      <c r="E58" s="1205"/>
      <c r="F58" s="358">
        <v>1035</v>
      </c>
      <c r="G58" s="358">
        <v>1065</v>
      </c>
      <c r="H58" s="359">
        <v>1065</v>
      </c>
    </row>
    <row r="59" spans="2:8" ht="45.75" customHeight="1" x14ac:dyDescent="0.15">
      <c r="B59" s="123"/>
      <c r="C59" s="1203" t="s">
        <v>553</v>
      </c>
      <c r="D59" s="1204"/>
      <c r="E59" s="1205"/>
      <c r="F59" s="358">
        <v>106</v>
      </c>
      <c r="G59" s="358">
        <v>106</v>
      </c>
      <c r="H59" s="359">
        <v>106</v>
      </c>
    </row>
    <row r="60" spans="2:8" ht="45.75" customHeight="1" x14ac:dyDescent="0.15">
      <c r="B60" s="123"/>
      <c r="C60" s="1203" t="s">
        <v>552</v>
      </c>
      <c r="D60" s="1204"/>
      <c r="E60" s="1205"/>
      <c r="F60" s="358">
        <v>138</v>
      </c>
      <c r="G60" s="358">
        <v>117</v>
      </c>
      <c r="H60" s="359">
        <v>97</v>
      </c>
    </row>
    <row r="61" spans="2:8" ht="45.75" customHeight="1" x14ac:dyDescent="0.15">
      <c r="B61" s="123"/>
      <c r="C61" s="1203" t="s">
        <v>554</v>
      </c>
      <c r="D61" s="1204"/>
      <c r="E61" s="1205"/>
      <c r="F61" s="358">
        <v>12</v>
      </c>
      <c r="G61" s="358">
        <v>15</v>
      </c>
      <c r="H61" s="359">
        <v>13</v>
      </c>
    </row>
    <row r="62" spans="2:8" ht="45.75" customHeight="1" thickBot="1" x14ac:dyDescent="0.2">
      <c r="B62" s="124"/>
      <c r="C62" s="1206" t="s">
        <v>555</v>
      </c>
      <c r="D62" s="1207"/>
      <c r="E62" s="1208"/>
      <c r="F62" s="360">
        <v>7</v>
      </c>
      <c r="G62" s="360">
        <v>7</v>
      </c>
      <c r="H62" s="361">
        <v>7</v>
      </c>
    </row>
    <row r="63" spans="2:8" ht="52.5" customHeight="1" thickBot="1" x14ac:dyDescent="0.2">
      <c r="B63" s="125"/>
      <c r="C63" s="1209" t="s">
        <v>49</v>
      </c>
      <c r="D63" s="1209"/>
      <c r="E63" s="1210"/>
      <c r="F63" s="362">
        <v>3200</v>
      </c>
      <c r="G63" s="362">
        <v>3160</v>
      </c>
      <c r="H63" s="363">
        <v>2985</v>
      </c>
    </row>
    <row r="64" spans="2:8" x14ac:dyDescent="0.15"/>
  </sheetData>
  <sheetProtection algorithmName="SHA-512" hashValue="1Xx19jlJh02wMP2o0ht/OY5fpW6OfjQdXakNJWvpUBWfYghuXSSGuanl+97sTa5nTsVuw2UrCq+FmekYsE+EbA==" saltValue="eJYK7cHPlJmC2UICRMpH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717181</v>
      </c>
      <c r="E3" s="144"/>
      <c r="F3" s="145">
        <v>301035</v>
      </c>
      <c r="G3" s="146"/>
      <c r="H3" s="147"/>
    </row>
    <row r="4" spans="1:8" x14ac:dyDescent="0.15">
      <c r="A4" s="148"/>
      <c r="B4" s="149"/>
      <c r="C4" s="150"/>
      <c r="D4" s="151">
        <v>44884</v>
      </c>
      <c r="E4" s="152"/>
      <c r="F4" s="153">
        <v>154376</v>
      </c>
      <c r="G4" s="154"/>
      <c r="H4" s="155"/>
    </row>
    <row r="5" spans="1:8" x14ac:dyDescent="0.15">
      <c r="A5" s="136" t="s">
        <v>519</v>
      </c>
      <c r="B5" s="141"/>
      <c r="C5" s="142"/>
      <c r="D5" s="143">
        <v>299858</v>
      </c>
      <c r="E5" s="144"/>
      <c r="F5" s="145">
        <v>277467</v>
      </c>
      <c r="G5" s="146"/>
      <c r="H5" s="147"/>
    </row>
    <row r="6" spans="1:8" x14ac:dyDescent="0.15">
      <c r="A6" s="148"/>
      <c r="B6" s="149"/>
      <c r="C6" s="150"/>
      <c r="D6" s="151">
        <v>33276</v>
      </c>
      <c r="E6" s="152"/>
      <c r="F6" s="153">
        <v>128378</v>
      </c>
      <c r="G6" s="154"/>
      <c r="H6" s="155"/>
    </row>
    <row r="7" spans="1:8" x14ac:dyDescent="0.15">
      <c r="A7" s="136" t="s">
        <v>520</v>
      </c>
      <c r="B7" s="141"/>
      <c r="C7" s="142"/>
      <c r="D7" s="143">
        <v>181766</v>
      </c>
      <c r="E7" s="144"/>
      <c r="F7" s="145">
        <v>282256</v>
      </c>
      <c r="G7" s="146"/>
      <c r="H7" s="147"/>
    </row>
    <row r="8" spans="1:8" x14ac:dyDescent="0.15">
      <c r="A8" s="148"/>
      <c r="B8" s="149"/>
      <c r="C8" s="150"/>
      <c r="D8" s="151">
        <v>34558</v>
      </c>
      <c r="E8" s="152"/>
      <c r="F8" s="153">
        <v>145453</v>
      </c>
      <c r="G8" s="154"/>
      <c r="H8" s="155"/>
    </row>
    <row r="9" spans="1:8" x14ac:dyDescent="0.15">
      <c r="A9" s="136" t="s">
        <v>521</v>
      </c>
      <c r="B9" s="141"/>
      <c r="C9" s="142"/>
      <c r="D9" s="143">
        <v>225894</v>
      </c>
      <c r="E9" s="144"/>
      <c r="F9" s="145">
        <v>295341</v>
      </c>
      <c r="G9" s="146"/>
      <c r="H9" s="147"/>
    </row>
    <row r="10" spans="1:8" x14ac:dyDescent="0.15">
      <c r="A10" s="148"/>
      <c r="B10" s="149"/>
      <c r="C10" s="150"/>
      <c r="D10" s="151">
        <v>94983</v>
      </c>
      <c r="E10" s="152"/>
      <c r="F10" s="153">
        <v>137402</v>
      </c>
      <c r="G10" s="154"/>
      <c r="H10" s="155"/>
    </row>
    <row r="11" spans="1:8" x14ac:dyDescent="0.15">
      <c r="A11" s="136" t="s">
        <v>522</v>
      </c>
      <c r="B11" s="141"/>
      <c r="C11" s="142"/>
      <c r="D11" s="143">
        <v>499895</v>
      </c>
      <c r="E11" s="144"/>
      <c r="F11" s="145">
        <v>292845</v>
      </c>
      <c r="G11" s="146"/>
      <c r="H11" s="147"/>
    </row>
    <row r="12" spans="1:8" x14ac:dyDescent="0.15">
      <c r="A12" s="148"/>
      <c r="B12" s="149"/>
      <c r="C12" s="156"/>
      <c r="D12" s="151">
        <v>389596</v>
      </c>
      <c r="E12" s="152"/>
      <c r="F12" s="153">
        <v>143187</v>
      </c>
      <c r="G12" s="154"/>
      <c r="H12" s="155"/>
    </row>
    <row r="13" spans="1:8" x14ac:dyDescent="0.15">
      <c r="A13" s="136"/>
      <c r="B13" s="141"/>
      <c r="C13" s="157"/>
      <c r="D13" s="158">
        <v>384919</v>
      </c>
      <c r="E13" s="159"/>
      <c r="F13" s="160">
        <v>289789</v>
      </c>
      <c r="G13" s="161"/>
      <c r="H13" s="147"/>
    </row>
    <row r="14" spans="1:8" x14ac:dyDescent="0.15">
      <c r="A14" s="148"/>
      <c r="B14" s="149"/>
      <c r="C14" s="150"/>
      <c r="D14" s="151">
        <v>119459</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1.65</v>
      </c>
      <c r="C19" s="162">
        <f>ROUND(VALUE(SUBSTITUTE(実質収支比率等に係る経年分析!G$48,"▲","-")),2)</f>
        <v>1.52</v>
      </c>
      <c r="D19" s="162">
        <f>ROUND(VALUE(SUBSTITUTE(実質収支比率等に係る経年分析!H$48,"▲","-")),2)</f>
        <v>1.1299999999999999</v>
      </c>
      <c r="E19" s="162">
        <f>ROUND(VALUE(SUBSTITUTE(実質収支比率等に係る経年分析!I$48,"▲","-")),2)</f>
        <v>0.76</v>
      </c>
      <c r="F19" s="162">
        <f>ROUND(VALUE(SUBSTITUTE(実質収支比率等に係る経年分析!J$48,"▲","-")),2)</f>
        <v>1.29</v>
      </c>
    </row>
    <row r="20" spans="1:11" x14ac:dyDescent="0.15">
      <c r="A20" s="162" t="s">
        <v>53</v>
      </c>
      <c r="B20" s="162">
        <f>ROUND(VALUE(SUBSTITUTE(実質収支比率等に係る経年分析!F$47,"▲","-")),2)</f>
        <v>74.23</v>
      </c>
      <c r="C20" s="162">
        <f>ROUND(VALUE(SUBSTITUTE(実質収支比率等に係る経年分析!G$47,"▲","-")),2)</f>
        <v>68.97</v>
      </c>
      <c r="D20" s="162">
        <f>ROUND(VALUE(SUBSTITUTE(実質収支比率等に係る経年分析!H$47,"▲","-")),2)</f>
        <v>70.05</v>
      </c>
      <c r="E20" s="162">
        <f>ROUND(VALUE(SUBSTITUTE(実質収支比率等に係る経年分析!I$47,"▲","-")),2)</f>
        <v>70.22</v>
      </c>
      <c r="F20" s="162">
        <f>ROUND(VALUE(SUBSTITUTE(実質収支比率等に係る経年分析!J$47,"▲","-")),2)</f>
        <v>68.67</v>
      </c>
    </row>
    <row r="21" spans="1:11" x14ac:dyDescent="0.15">
      <c r="A21" s="162" t="s">
        <v>54</v>
      </c>
      <c r="B21" s="162">
        <f>IF(ISNUMBER(VALUE(SUBSTITUTE(実質収支比率等に係る経年分析!F$49,"▲","-"))),ROUND(VALUE(SUBSTITUTE(実質収支比率等に係る経年分析!F$49,"▲","-")),2),NA())</f>
        <v>3.74</v>
      </c>
      <c r="C21" s="162">
        <f>IF(ISNUMBER(VALUE(SUBSTITUTE(実質収支比率等に係る経年分析!G$49,"▲","-"))),ROUND(VALUE(SUBSTITUTE(実質収支比率等に係る経年分析!G$49,"▲","-")),2),NA())</f>
        <v>-0.01</v>
      </c>
      <c r="D21" s="162">
        <f>IF(ISNUMBER(VALUE(SUBSTITUTE(実質収支比率等に係る経年分析!H$49,"▲","-"))),ROUND(VALUE(SUBSTITUTE(実質収支比率等に係る経年分析!H$49,"▲","-")),2),NA())</f>
        <v>-0.41</v>
      </c>
      <c r="E21" s="162">
        <f>IF(ISNUMBER(VALUE(SUBSTITUTE(実質収支比率等に係る経年分析!I$49,"▲","-"))),ROUND(VALUE(SUBSTITUTE(実質収支比率等に係る経年分析!I$49,"▲","-")),2),NA())</f>
        <v>-0.37</v>
      </c>
      <c r="F21" s="162">
        <f>IF(ISNUMBER(VALUE(SUBSTITUTE(実質収支比率等に係る経年分析!J$49,"▲","-"))),ROUND(VALUE(SUBSTITUTE(実質収支比率等に係る経年分析!J$49,"▲","-")),2),NA())</f>
        <v>0.54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0.14000000000000001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0.76</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診療所特別会計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0.26</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0.37</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0.56000000000000005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0.55000000000000004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0.39</v>
      </c>
    </row>
    <row r="34" spans="1:16" x14ac:dyDescent="0.15">
      <c r="A34" s="163" t="str">
        <f>IF(連結実質赤字比率に係る赤字・黒字の構成分析!C$36="",NA(),連結実質赤字比率に係る赤字・黒字の構成分析!C$36)</f>
        <v>農業集落排水事業等会計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1.65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1.51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1.1299999999999999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0.76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1.02</v>
      </c>
    </row>
    <row r="36" spans="1:16" x14ac:dyDescent="0.15">
      <c r="A36" s="163" t="str">
        <f>IF(連結実質赤字比率に係る赤字・黒字の構成分析!C$34="",NA(),連結実質赤字比率に係る赤字・黒字の構成分析!C$34)</f>
        <v>簡易水道事業会計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#VALUE!</v>
      </c>
      <c r="I36" s="163" t="e">
        <f>IF(ROUND(VALUE(SUBSTITUTE(連結実質赤字比率に係る赤字・黒字の構成分析!I$34,"▲", "-")), 2) &gt;= 0, ABS(ROUND(VALUE(SUBSTITUTE(連結実質赤字比率に係る赤字・黒字の構成分析!I$34,"▲", "-")), 2)), NA())</f>
        <v>#VALUE!</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247</v>
      </c>
      <c r="E42" s="164"/>
      <c r="F42" s="164"/>
      <c r="G42" s="164">
        <f>'実質公債費比率（分子）の構造'!L$52</f>
        <v>249</v>
      </c>
      <c r="H42" s="164"/>
      <c r="I42" s="164"/>
      <c r="J42" s="164">
        <f>'実質公債費比率（分子）の構造'!M$52</f>
        <v>256</v>
      </c>
      <c r="K42" s="164"/>
      <c r="L42" s="164"/>
      <c r="M42" s="164">
        <f>'実質公債費比率（分子）の構造'!N$52</f>
        <v>239</v>
      </c>
      <c r="N42" s="164"/>
      <c r="O42" s="164"/>
      <c r="P42" s="164">
        <f>'実質公債費比率（分子）の構造'!O$52</f>
        <v>229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3</v>
      </c>
      <c r="C45" s="164"/>
      <c r="D45" s="164"/>
      <c r="E45" s="164">
        <f>'実質公債費比率（分子）の構造'!L$49</f>
        <v>3</v>
      </c>
      <c r="F45" s="164"/>
      <c r="G45" s="164"/>
      <c r="H45" s="164">
        <f>'実質公債費比率（分子）の構造'!M$49</f>
        <v>1</v>
      </c>
      <c r="I45" s="164"/>
      <c r="J45" s="164"/>
      <c r="K45" s="164">
        <f>'実質公債費比率（分子）の構造'!N$49</f>
        <v>0</v>
      </c>
      <c r="L45" s="164"/>
      <c r="M45" s="164"/>
      <c r="N45" s="164" t="str">
        <f>'実質公債費比率（分子）の構造'!O$49</f>
        <v>-</v>
      </c>
      <c r="O45" s="164"/>
      <c r="P45" s="164"/>
    </row>
    <row r="46" spans="1:16" x14ac:dyDescent="0.15">
      <c r="A46" s="164" t="s">
        <v>64</v>
      </c>
      <c r="B46" s="164">
        <f>'実質公債費比率（分子）の構造'!K$48</f>
        <v>101</v>
      </c>
      <c r="C46" s="164"/>
      <c r="D46" s="164"/>
      <c r="E46" s="164">
        <f>'実質公債費比率（分子）の構造'!L$48</f>
        <v>98</v>
      </c>
      <c r="F46" s="164"/>
      <c r="G46" s="164"/>
      <c r="H46" s="164">
        <f>'実質公債費比率（分子）の構造'!M$48</f>
        <v>106</v>
      </c>
      <c r="I46" s="164"/>
      <c r="J46" s="164"/>
      <c r="K46" s="164">
        <f>'実質公債費比率（分子）の構造'!N$48</f>
        <v>107</v>
      </c>
      <c r="L46" s="164"/>
      <c r="M46" s="164"/>
      <c r="N46" s="164">
        <f>'実質公債費比率（分子）の構造'!O$48</f>
        <v>115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222</v>
      </c>
      <c r="C49" s="164"/>
      <c r="D49" s="164"/>
      <c r="E49" s="164">
        <f>'実質公債費比率（分子）の構造'!L$45</f>
        <v>234</v>
      </c>
      <c r="F49" s="164"/>
      <c r="G49" s="164"/>
      <c r="H49" s="164">
        <f>'実質公債費比率（分子）の構造'!M$45</f>
        <v>251</v>
      </c>
      <c r="I49" s="164"/>
      <c r="J49" s="164"/>
      <c r="K49" s="164">
        <f>'実質公債費比率（分子）の構造'!N$45</f>
        <v>238</v>
      </c>
      <c r="L49" s="164"/>
      <c r="M49" s="164"/>
      <c r="N49" s="164">
        <f>'実質公債費比率（分子）の構造'!O$45</f>
        <v>223</v>
      </c>
      <c r="O49" s="164"/>
      <c r="P49" s="164"/>
    </row>
    <row r="50" spans="1:16" x14ac:dyDescent="0.15">
      <c r="A50" s="164" t="s">
        <v>67</v>
      </c>
      <c r="B50" s="164" t="e">
        <f>NA()</f>
        <v>#N/A</v>
      </c>
      <c r="C50" s="164">
        <f>IF(ISNUMBER('実質公債費比率（分子）の構造'!K$53),'実質公債費比率（分子）の構造'!K$53,NA())</f>
        <v>79</v>
      </c>
      <c r="D50" s="164" t="e">
        <f>NA()</f>
        <v>#N/A</v>
      </c>
      <c r="E50" s="164" t="e">
        <f>NA()</f>
        <v>#N/A</v>
      </c>
      <c r="F50" s="164">
        <f>IF(ISNUMBER('実質公債費比率（分子）の構造'!L$53),'実質公債費比率（分子）の構造'!L$53,NA())</f>
        <v>86</v>
      </c>
      <c r="G50" s="164" t="e">
        <f>NA()</f>
        <v>#N/A</v>
      </c>
      <c r="H50" s="164" t="e">
        <f>NA()</f>
        <v>#N/A</v>
      </c>
      <c r="I50" s="164">
        <f>IF(ISNUMBER('実質公債費比率（分子）の構造'!M$53),'実質公債費比率（分子）の構造'!M$53,NA())</f>
        <v>102</v>
      </c>
      <c r="J50" s="164" t="e">
        <f>NA()</f>
        <v>#N/A</v>
      </c>
      <c r="K50" s="164" t="e">
        <f>NA()</f>
        <v>#N/A</v>
      </c>
      <c r="L50" s="164">
        <f>IF(ISNUMBER('実質公債費比率（分子）の構造'!N$53),'実質公債費比率（分子）の構造'!N$53,NA())</f>
        <v>106</v>
      </c>
      <c r="M50" s="164" t="e">
        <f>NA()</f>
        <v>#N/A</v>
      </c>
      <c r="N50" s="164" t="e">
        <f>NA()</f>
        <v>#N/A</v>
      </c>
      <c r="O50" s="164">
        <f>IF(ISNUMBER('実質公債費比率（分子）の構造'!O$53),'実質公債費比率（分子）の構造'!O$53,NA())</f>
        <v>109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2153</v>
      </c>
      <c r="E56" s="163"/>
      <c r="F56" s="163"/>
      <c r="G56" s="163">
        <f>'将来負担比率（分子）の構造'!J$52</f>
        <v>2067</v>
      </c>
      <c r="H56" s="163"/>
      <c r="I56" s="163"/>
      <c r="J56" s="163">
        <f>'将来負担比率（分子）の構造'!K$52</f>
        <v>1079</v>
      </c>
      <c r="K56" s="163"/>
      <c r="L56" s="163"/>
      <c r="M56" s="163">
        <f>'将来負担比率（分子）の構造'!L$52</f>
        <v>997</v>
      </c>
      <c r="N56" s="163"/>
      <c r="O56" s="163"/>
      <c r="P56" s="163">
        <f>'将来負担比率（分子）の構造'!M$52</f>
        <v>2136</v>
      </c>
    </row>
    <row r="57" spans="1:16" x14ac:dyDescent="0.15">
      <c r="A57" s="163" t="s">
        <v>42</v>
      </c>
      <c r="B57" s="163"/>
      <c r="C57" s="163"/>
      <c r="D57" s="163">
        <f>'将来負担比率（分子）の構造'!I$51</f>
        <v>73</v>
      </c>
      <c r="E57" s="163"/>
      <c r="F57" s="163"/>
      <c r="G57" s="163">
        <f>'将来負担比率（分子）の構造'!J$51</f>
        <v>67</v>
      </c>
      <c r="H57" s="163"/>
      <c r="I57" s="163"/>
      <c r="J57" s="163">
        <f>'将来負担比率（分子）の構造'!K$51</f>
        <v>61</v>
      </c>
      <c r="K57" s="163"/>
      <c r="L57" s="163"/>
      <c r="M57" s="163">
        <f>'将来負担比率（分子）の構造'!L$51</f>
        <v>57</v>
      </c>
      <c r="N57" s="163"/>
      <c r="O57" s="163"/>
      <c r="P57" s="163">
        <f>'将来負担比率（分子）の構造'!M$51</f>
        <v>54</v>
      </c>
    </row>
    <row r="58" spans="1:16" x14ac:dyDescent="0.15">
      <c r="A58" s="163" t="s">
        <v>41</v>
      </c>
      <c r="B58" s="163"/>
      <c r="C58" s="163"/>
      <c r="D58" s="163">
        <f>'将来負担比率（分子）の構造'!I$50</f>
        <v>3417</v>
      </c>
      <c r="E58" s="163"/>
      <c r="F58" s="163"/>
      <c r="G58" s="163">
        <f>'将来負担比率（分子）の構造'!J$50</f>
        <v>3500</v>
      </c>
      <c r="H58" s="163"/>
      <c r="I58" s="163"/>
      <c r="J58" s="163">
        <f>'将来負担比率（分子）の構造'!K$50</f>
        <v>3486</v>
      </c>
      <c r="K58" s="163"/>
      <c r="L58" s="163"/>
      <c r="M58" s="163">
        <f>'将来負担比率（分子）の構造'!L$50</f>
        <v>3434</v>
      </c>
      <c r="N58" s="163"/>
      <c r="O58" s="163"/>
      <c r="P58" s="163">
        <f>'将来負担比率（分子）の構造'!M$50</f>
        <v>3264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400</v>
      </c>
      <c r="C62" s="163"/>
      <c r="D62" s="163"/>
      <c r="E62" s="163">
        <f>'将来負担比率（分子）の構造'!J$45</f>
        <v>386</v>
      </c>
      <c r="F62" s="163"/>
      <c r="G62" s="163"/>
      <c r="H62" s="163">
        <f>'将来負担比率（分子）の構造'!K$45</f>
        <v>339</v>
      </c>
      <c r="I62" s="163"/>
      <c r="J62" s="163"/>
      <c r="K62" s="163">
        <f>'将来負担比率（分子）の構造'!L$45</f>
        <v>363</v>
      </c>
      <c r="L62" s="163"/>
      <c r="M62" s="163"/>
      <c r="N62" s="163">
        <f>'将来負担比率（分子）の構造'!M$45</f>
        <v>363</v>
      </c>
      <c r="O62" s="163"/>
      <c r="P62" s="163"/>
    </row>
    <row r="63" spans="1:16" x14ac:dyDescent="0.15">
      <c r="A63" s="163" t="s">
        <v>34</v>
      </c>
      <c r="B63" s="163">
        <f>'将来負担比率（分子）の構造'!I$44</f>
        <v>4</v>
      </c>
      <c r="C63" s="163"/>
      <c r="D63" s="163"/>
      <c r="E63" s="163">
        <f>'将来負担比率（分子）の構造'!J$44</f>
        <v>1</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1082</v>
      </c>
      <c r="C64" s="163"/>
      <c r="D64" s="163"/>
      <c r="E64" s="163">
        <f>'将来負担比率（分子）の構造'!J$43</f>
        <v>1011</v>
      </c>
      <c r="F64" s="163"/>
      <c r="G64" s="163"/>
      <c r="H64" s="163">
        <f>'将来負担比率（分子）の構造'!K$43</f>
        <v>990</v>
      </c>
      <c r="I64" s="163"/>
      <c r="J64" s="163"/>
      <c r="K64" s="163">
        <f>'将来負担比率（分子）の構造'!L$43</f>
        <v>937</v>
      </c>
      <c r="L64" s="163"/>
      <c r="M64" s="163"/>
      <c r="N64" s="163">
        <f>'将来負担比率（分子）の構造'!M$43</f>
        <v>880</v>
      </c>
      <c r="O64" s="163"/>
      <c r="P64" s="163"/>
    </row>
    <row r="65" spans="1:16" x14ac:dyDescent="0.15">
      <c r="A65" s="163" t="s">
        <v>32</v>
      </c>
      <c r="B65" s="163">
        <f>'将来負担比率（分子）の構造'!I$42</f>
        <v>6</v>
      </c>
      <c r="C65" s="163"/>
      <c r="D65" s="163"/>
      <c r="E65" s="163">
        <f>'将来負担比率（分子）の構造'!J$42</f>
        <v>6</v>
      </c>
      <c r="F65" s="163"/>
      <c r="G65" s="163"/>
      <c r="H65" s="163">
        <f>'将来負担比率（分子）の構造'!K$42</f>
        <v>2</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2261</v>
      </c>
      <c r="C66" s="163"/>
      <c r="D66" s="163"/>
      <c r="E66" s="163">
        <f>'将来負担比率（分子）の構造'!J$41</f>
        <v>2207</v>
      </c>
      <c r="F66" s="163"/>
      <c r="G66" s="163"/>
      <c r="H66" s="163">
        <f>'将来負担比率（分子）の構造'!K$41</f>
        <v>2158</v>
      </c>
      <c r="I66" s="163"/>
      <c r="J66" s="163"/>
      <c r="K66" s="163">
        <f>'将来負担比率（分子）の構造'!L$41</f>
        <v>2239</v>
      </c>
      <c r="L66" s="163"/>
      <c r="M66" s="163"/>
      <c r="N66" s="163">
        <f>'将来負担比率（分子）の構造'!M$41</f>
        <v>2398</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1121</v>
      </c>
      <c r="C72" s="167">
        <f>基金残高に係る経年分析!G55</f>
        <v>1121</v>
      </c>
      <c r="D72" s="167">
        <f>基金残高に係る経年分析!H55</f>
        <v>1121</v>
      </c>
    </row>
    <row r="73" spans="1:16" x14ac:dyDescent="0.15">
      <c r="A73" s="166" t="s">
        <v>74</v>
      </c>
      <c r="B73" s="167">
        <f>基金残高に係る経年分析!F56</f>
        <v>765</v>
      </c>
      <c r="C73" s="167">
        <f>基金残高に係る経年分析!G56</f>
        <v>715</v>
      </c>
      <c r="D73" s="167">
        <f>基金残高に係る経年分析!H56</f>
        <v>569</v>
      </c>
    </row>
    <row r="74" spans="1:16" x14ac:dyDescent="0.15">
      <c r="A74" s="166" t="s">
        <v>75</v>
      </c>
      <c r="B74" s="167">
        <f>基金残高に係る経年分析!F57</f>
        <v>1313</v>
      </c>
      <c r="C74" s="167">
        <f>基金残高に係る経年分析!G57</f>
        <v>1323</v>
      </c>
      <c r="D74" s="167">
        <f>基金残高に係る経年分析!H57</f>
        <v>1294</v>
      </c>
    </row>
  </sheetData>
  <sheetProtection algorithmName="SHA-512" hashValue="yG3jFcNXmIfRw4O+QcBir+HTrW1/V/zp+me8hPfvoemGg2mhTImfxG39IWrrQ/6z6G6Z6vmZlMNq7kyD8NKWcw==" saltValue="VKqfezn8Q2xj0u6bFkJCK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R36" sqref="CR36:EC36"/>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127246</v>
      </c>
      <c r="S5" s="613"/>
      <c r="T5" s="613"/>
      <c r="U5" s="613"/>
      <c r="V5" s="613"/>
      <c r="W5" s="613"/>
      <c r="X5" s="613"/>
      <c r="Y5" s="614"/>
      <c r="Z5" s="615">
        <v>4.3</v>
      </c>
      <c r="AA5" s="615"/>
      <c r="AB5" s="615"/>
      <c r="AC5" s="615"/>
      <c r="AD5" s="616">
        <v>127246</v>
      </c>
      <c r="AE5" s="616"/>
      <c r="AF5" s="616"/>
      <c r="AG5" s="616"/>
      <c r="AH5" s="616"/>
      <c r="AI5" s="616"/>
      <c r="AJ5" s="616"/>
      <c r="AK5" s="616"/>
      <c r="AL5" s="617">
        <v>7.7</v>
      </c>
      <c r="AM5" s="618"/>
      <c r="AN5" s="618"/>
      <c r="AO5" s="619"/>
      <c r="AP5" s="609" t="s">
        <v>217</v>
      </c>
      <c r="AQ5" s="610"/>
      <c r="AR5" s="610"/>
      <c r="AS5" s="610"/>
      <c r="AT5" s="610"/>
      <c r="AU5" s="610"/>
      <c r="AV5" s="610"/>
      <c r="AW5" s="610"/>
      <c r="AX5" s="610"/>
      <c r="AY5" s="610"/>
      <c r="AZ5" s="610"/>
      <c r="BA5" s="610"/>
      <c r="BB5" s="610"/>
      <c r="BC5" s="610"/>
      <c r="BD5" s="610"/>
      <c r="BE5" s="610"/>
      <c r="BF5" s="611"/>
      <c r="BG5" s="623">
        <v>127246</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54791</v>
      </c>
      <c r="S6" s="624"/>
      <c r="T6" s="624"/>
      <c r="U6" s="624"/>
      <c r="V6" s="624"/>
      <c r="W6" s="624"/>
      <c r="X6" s="624"/>
      <c r="Y6" s="625"/>
      <c r="Z6" s="626">
        <v>1.9</v>
      </c>
      <c r="AA6" s="626"/>
      <c r="AB6" s="626"/>
      <c r="AC6" s="626"/>
      <c r="AD6" s="627">
        <v>54791</v>
      </c>
      <c r="AE6" s="627"/>
      <c r="AF6" s="627"/>
      <c r="AG6" s="627"/>
      <c r="AH6" s="627"/>
      <c r="AI6" s="627"/>
      <c r="AJ6" s="627"/>
      <c r="AK6" s="627"/>
      <c r="AL6" s="628">
        <v>3.3</v>
      </c>
      <c r="AM6" s="629"/>
      <c r="AN6" s="629"/>
      <c r="AO6" s="630"/>
      <c r="AP6" s="620" t="s">
        <v>222</v>
      </c>
      <c r="AQ6" s="621"/>
      <c r="AR6" s="621"/>
      <c r="AS6" s="621"/>
      <c r="AT6" s="621"/>
      <c r="AU6" s="621"/>
      <c r="AV6" s="621"/>
      <c r="AW6" s="621"/>
      <c r="AX6" s="621"/>
      <c r="AY6" s="621"/>
      <c r="AZ6" s="621"/>
      <c r="BA6" s="621"/>
      <c r="BB6" s="621"/>
      <c r="BC6" s="621"/>
      <c r="BD6" s="621"/>
      <c r="BE6" s="621"/>
      <c r="BF6" s="622"/>
      <c r="BG6" s="623">
        <v>127246</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40183</v>
      </c>
      <c r="CS6" s="624"/>
      <c r="CT6" s="624"/>
      <c r="CU6" s="624"/>
      <c r="CV6" s="624"/>
      <c r="CW6" s="624"/>
      <c r="CX6" s="624"/>
      <c r="CY6" s="625"/>
      <c r="CZ6" s="617">
        <v>1.4</v>
      </c>
      <c r="DA6" s="618"/>
      <c r="DB6" s="618"/>
      <c r="DC6" s="634"/>
      <c r="DD6" s="632" t="s">
        <v>122</v>
      </c>
      <c r="DE6" s="624"/>
      <c r="DF6" s="624"/>
      <c r="DG6" s="624"/>
      <c r="DH6" s="624"/>
      <c r="DI6" s="624"/>
      <c r="DJ6" s="624"/>
      <c r="DK6" s="624"/>
      <c r="DL6" s="624"/>
      <c r="DM6" s="624"/>
      <c r="DN6" s="624"/>
      <c r="DO6" s="624"/>
      <c r="DP6" s="625"/>
      <c r="DQ6" s="632">
        <v>40183</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65</v>
      </c>
      <c r="S7" s="624"/>
      <c r="T7" s="624"/>
      <c r="U7" s="624"/>
      <c r="V7" s="624"/>
      <c r="W7" s="624"/>
      <c r="X7" s="624"/>
      <c r="Y7" s="625"/>
      <c r="Z7" s="626">
        <v>0</v>
      </c>
      <c r="AA7" s="626"/>
      <c r="AB7" s="626"/>
      <c r="AC7" s="626"/>
      <c r="AD7" s="627">
        <v>65</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61941</v>
      </c>
      <c r="BH7" s="624"/>
      <c r="BI7" s="624"/>
      <c r="BJ7" s="624"/>
      <c r="BK7" s="624"/>
      <c r="BL7" s="624"/>
      <c r="BM7" s="624"/>
      <c r="BN7" s="625"/>
      <c r="BO7" s="626">
        <v>48.7</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461425</v>
      </c>
      <c r="CS7" s="624"/>
      <c r="CT7" s="624"/>
      <c r="CU7" s="624"/>
      <c r="CV7" s="624"/>
      <c r="CW7" s="624"/>
      <c r="CX7" s="624"/>
      <c r="CY7" s="625"/>
      <c r="CZ7" s="626">
        <v>15.9</v>
      </c>
      <c r="DA7" s="626"/>
      <c r="DB7" s="626"/>
      <c r="DC7" s="626"/>
      <c r="DD7" s="632">
        <v>38478</v>
      </c>
      <c r="DE7" s="624"/>
      <c r="DF7" s="624"/>
      <c r="DG7" s="624"/>
      <c r="DH7" s="624"/>
      <c r="DI7" s="624"/>
      <c r="DJ7" s="624"/>
      <c r="DK7" s="624"/>
      <c r="DL7" s="624"/>
      <c r="DM7" s="624"/>
      <c r="DN7" s="624"/>
      <c r="DO7" s="624"/>
      <c r="DP7" s="625"/>
      <c r="DQ7" s="632">
        <v>412737</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635</v>
      </c>
      <c r="S8" s="624"/>
      <c r="T8" s="624"/>
      <c r="U8" s="624"/>
      <c r="V8" s="624"/>
      <c r="W8" s="624"/>
      <c r="X8" s="624"/>
      <c r="Y8" s="625"/>
      <c r="Z8" s="626">
        <v>0</v>
      </c>
      <c r="AA8" s="626"/>
      <c r="AB8" s="626"/>
      <c r="AC8" s="626"/>
      <c r="AD8" s="627">
        <v>635</v>
      </c>
      <c r="AE8" s="627"/>
      <c r="AF8" s="627"/>
      <c r="AG8" s="627"/>
      <c r="AH8" s="627"/>
      <c r="AI8" s="627"/>
      <c r="AJ8" s="627"/>
      <c r="AK8" s="627"/>
      <c r="AL8" s="628">
        <v>0</v>
      </c>
      <c r="AM8" s="629"/>
      <c r="AN8" s="629"/>
      <c r="AO8" s="630"/>
      <c r="AP8" s="620" t="s">
        <v>228</v>
      </c>
      <c r="AQ8" s="621"/>
      <c r="AR8" s="621"/>
      <c r="AS8" s="621"/>
      <c r="AT8" s="621"/>
      <c r="AU8" s="621"/>
      <c r="AV8" s="621"/>
      <c r="AW8" s="621"/>
      <c r="AX8" s="621"/>
      <c r="AY8" s="621"/>
      <c r="AZ8" s="621"/>
      <c r="BA8" s="621"/>
      <c r="BB8" s="621"/>
      <c r="BC8" s="621"/>
      <c r="BD8" s="621"/>
      <c r="BE8" s="621"/>
      <c r="BF8" s="622"/>
      <c r="BG8" s="623">
        <v>1545</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622738</v>
      </c>
      <c r="CS8" s="624"/>
      <c r="CT8" s="624"/>
      <c r="CU8" s="624"/>
      <c r="CV8" s="624"/>
      <c r="CW8" s="624"/>
      <c r="CX8" s="624"/>
      <c r="CY8" s="625"/>
      <c r="CZ8" s="626">
        <v>21.4</v>
      </c>
      <c r="DA8" s="626"/>
      <c r="DB8" s="626"/>
      <c r="DC8" s="626"/>
      <c r="DD8" s="632">
        <v>258320</v>
      </c>
      <c r="DE8" s="624"/>
      <c r="DF8" s="624"/>
      <c r="DG8" s="624"/>
      <c r="DH8" s="624"/>
      <c r="DI8" s="624"/>
      <c r="DJ8" s="624"/>
      <c r="DK8" s="624"/>
      <c r="DL8" s="624"/>
      <c r="DM8" s="624"/>
      <c r="DN8" s="624"/>
      <c r="DO8" s="624"/>
      <c r="DP8" s="625"/>
      <c r="DQ8" s="632">
        <v>334452</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989</v>
      </c>
      <c r="S9" s="624"/>
      <c r="T9" s="624"/>
      <c r="U9" s="624"/>
      <c r="V9" s="624"/>
      <c r="W9" s="624"/>
      <c r="X9" s="624"/>
      <c r="Y9" s="625"/>
      <c r="Z9" s="626">
        <v>0</v>
      </c>
      <c r="AA9" s="626"/>
      <c r="AB9" s="626"/>
      <c r="AC9" s="626"/>
      <c r="AD9" s="627">
        <v>989</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54214</v>
      </c>
      <c r="BH9" s="624"/>
      <c r="BI9" s="624"/>
      <c r="BJ9" s="624"/>
      <c r="BK9" s="624"/>
      <c r="BL9" s="624"/>
      <c r="BM9" s="624"/>
      <c r="BN9" s="625"/>
      <c r="BO9" s="626">
        <v>42.6</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368038</v>
      </c>
      <c r="CS9" s="624"/>
      <c r="CT9" s="624"/>
      <c r="CU9" s="624"/>
      <c r="CV9" s="624"/>
      <c r="CW9" s="624"/>
      <c r="CX9" s="624"/>
      <c r="CY9" s="625"/>
      <c r="CZ9" s="626">
        <v>12.7</v>
      </c>
      <c r="DA9" s="626"/>
      <c r="DB9" s="626"/>
      <c r="DC9" s="626"/>
      <c r="DD9" s="632" t="s">
        <v>122</v>
      </c>
      <c r="DE9" s="624"/>
      <c r="DF9" s="624"/>
      <c r="DG9" s="624"/>
      <c r="DH9" s="624"/>
      <c r="DI9" s="624"/>
      <c r="DJ9" s="624"/>
      <c r="DK9" s="624"/>
      <c r="DL9" s="624"/>
      <c r="DM9" s="624"/>
      <c r="DN9" s="624"/>
      <c r="DO9" s="624"/>
      <c r="DP9" s="625"/>
      <c r="DQ9" s="632">
        <v>248395</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3902</v>
      </c>
      <c r="BH10" s="624"/>
      <c r="BI10" s="624"/>
      <c r="BJ10" s="624"/>
      <c r="BK10" s="624"/>
      <c r="BL10" s="624"/>
      <c r="BM10" s="624"/>
      <c r="BN10" s="625"/>
      <c r="BO10" s="626">
        <v>3.1</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12962</v>
      </c>
      <c r="CS10" s="624"/>
      <c r="CT10" s="624"/>
      <c r="CU10" s="624"/>
      <c r="CV10" s="624"/>
      <c r="CW10" s="624"/>
      <c r="CX10" s="624"/>
      <c r="CY10" s="625"/>
      <c r="CZ10" s="626">
        <v>0.4</v>
      </c>
      <c r="DA10" s="626"/>
      <c r="DB10" s="626"/>
      <c r="DC10" s="626"/>
      <c r="DD10" s="632" t="s">
        <v>122</v>
      </c>
      <c r="DE10" s="624"/>
      <c r="DF10" s="624"/>
      <c r="DG10" s="624"/>
      <c r="DH10" s="624"/>
      <c r="DI10" s="624"/>
      <c r="DJ10" s="624"/>
      <c r="DK10" s="624"/>
      <c r="DL10" s="624"/>
      <c r="DM10" s="624"/>
      <c r="DN10" s="624"/>
      <c r="DO10" s="624"/>
      <c r="DP10" s="625"/>
      <c r="DQ10" s="632">
        <v>9861</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29258</v>
      </c>
      <c r="S11" s="624"/>
      <c r="T11" s="624"/>
      <c r="U11" s="624"/>
      <c r="V11" s="624"/>
      <c r="W11" s="624"/>
      <c r="X11" s="624"/>
      <c r="Y11" s="625"/>
      <c r="Z11" s="628">
        <v>1</v>
      </c>
      <c r="AA11" s="629"/>
      <c r="AB11" s="629"/>
      <c r="AC11" s="635"/>
      <c r="AD11" s="632">
        <v>29258</v>
      </c>
      <c r="AE11" s="624"/>
      <c r="AF11" s="624"/>
      <c r="AG11" s="624"/>
      <c r="AH11" s="624"/>
      <c r="AI11" s="624"/>
      <c r="AJ11" s="624"/>
      <c r="AK11" s="625"/>
      <c r="AL11" s="628">
        <v>1.8</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2280</v>
      </c>
      <c r="BH11" s="624"/>
      <c r="BI11" s="624"/>
      <c r="BJ11" s="624"/>
      <c r="BK11" s="624"/>
      <c r="BL11" s="624"/>
      <c r="BM11" s="624"/>
      <c r="BN11" s="625"/>
      <c r="BO11" s="626">
        <v>1.8</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235014</v>
      </c>
      <c r="CS11" s="624"/>
      <c r="CT11" s="624"/>
      <c r="CU11" s="624"/>
      <c r="CV11" s="624"/>
      <c r="CW11" s="624"/>
      <c r="CX11" s="624"/>
      <c r="CY11" s="625"/>
      <c r="CZ11" s="626">
        <v>8.1</v>
      </c>
      <c r="DA11" s="626"/>
      <c r="DB11" s="626"/>
      <c r="DC11" s="626"/>
      <c r="DD11" s="632">
        <v>4958</v>
      </c>
      <c r="DE11" s="624"/>
      <c r="DF11" s="624"/>
      <c r="DG11" s="624"/>
      <c r="DH11" s="624"/>
      <c r="DI11" s="624"/>
      <c r="DJ11" s="624"/>
      <c r="DK11" s="624"/>
      <c r="DL11" s="624"/>
      <c r="DM11" s="624"/>
      <c r="DN11" s="624"/>
      <c r="DO11" s="624"/>
      <c r="DP11" s="625"/>
      <c r="DQ11" s="632">
        <v>165794</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51560</v>
      </c>
      <c r="BH12" s="624"/>
      <c r="BI12" s="624"/>
      <c r="BJ12" s="624"/>
      <c r="BK12" s="624"/>
      <c r="BL12" s="624"/>
      <c r="BM12" s="624"/>
      <c r="BN12" s="625"/>
      <c r="BO12" s="626">
        <v>40.5</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162867</v>
      </c>
      <c r="CS12" s="624"/>
      <c r="CT12" s="624"/>
      <c r="CU12" s="624"/>
      <c r="CV12" s="624"/>
      <c r="CW12" s="624"/>
      <c r="CX12" s="624"/>
      <c r="CY12" s="625"/>
      <c r="CZ12" s="626">
        <v>5.6</v>
      </c>
      <c r="DA12" s="626"/>
      <c r="DB12" s="626"/>
      <c r="DC12" s="626"/>
      <c r="DD12" s="632">
        <v>11702</v>
      </c>
      <c r="DE12" s="624"/>
      <c r="DF12" s="624"/>
      <c r="DG12" s="624"/>
      <c r="DH12" s="624"/>
      <c r="DI12" s="624"/>
      <c r="DJ12" s="624"/>
      <c r="DK12" s="624"/>
      <c r="DL12" s="624"/>
      <c r="DM12" s="624"/>
      <c r="DN12" s="624"/>
      <c r="DO12" s="624"/>
      <c r="DP12" s="625"/>
      <c r="DQ12" s="632">
        <v>127411</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49042</v>
      </c>
      <c r="BH13" s="624"/>
      <c r="BI13" s="624"/>
      <c r="BJ13" s="624"/>
      <c r="BK13" s="624"/>
      <c r="BL13" s="624"/>
      <c r="BM13" s="624"/>
      <c r="BN13" s="625"/>
      <c r="BO13" s="626">
        <v>38.5</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426377</v>
      </c>
      <c r="CS13" s="624"/>
      <c r="CT13" s="624"/>
      <c r="CU13" s="624"/>
      <c r="CV13" s="624"/>
      <c r="CW13" s="624"/>
      <c r="CX13" s="624"/>
      <c r="CY13" s="625"/>
      <c r="CZ13" s="626">
        <v>14.7</v>
      </c>
      <c r="DA13" s="626"/>
      <c r="DB13" s="626"/>
      <c r="DC13" s="626"/>
      <c r="DD13" s="632">
        <v>186436</v>
      </c>
      <c r="DE13" s="624"/>
      <c r="DF13" s="624"/>
      <c r="DG13" s="624"/>
      <c r="DH13" s="624"/>
      <c r="DI13" s="624"/>
      <c r="DJ13" s="624"/>
      <c r="DK13" s="624"/>
      <c r="DL13" s="624"/>
      <c r="DM13" s="624"/>
      <c r="DN13" s="624"/>
      <c r="DO13" s="624"/>
      <c r="DP13" s="625"/>
      <c r="DQ13" s="632">
        <v>222303</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3546</v>
      </c>
      <c r="BH14" s="624"/>
      <c r="BI14" s="624"/>
      <c r="BJ14" s="624"/>
      <c r="BK14" s="624"/>
      <c r="BL14" s="624"/>
      <c r="BM14" s="624"/>
      <c r="BN14" s="625"/>
      <c r="BO14" s="626">
        <v>2.8</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120874</v>
      </c>
      <c r="CS14" s="624"/>
      <c r="CT14" s="624"/>
      <c r="CU14" s="624"/>
      <c r="CV14" s="624"/>
      <c r="CW14" s="624"/>
      <c r="CX14" s="624"/>
      <c r="CY14" s="625"/>
      <c r="CZ14" s="626">
        <v>4.2</v>
      </c>
      <c r="DA14" s="626"/>
      <c r="DB14" s="626"/>
      <c r="DC14" s="626"/>
      <c r="DD14" s="632" t="s">
        <v>122</v>
      </c>
      <c r="DE14" s="624"/>
      <c r="DF14" s="624"/>
      <c r="DG14" s="624"/>
      <c r="DH14" s="624"/>
      <c r="DI14" s="624"/>
      <c r="DJ14" s="624"/>
      <c r="DK14" s="624"/>
      <c r="DL14" s="624"/>
      <c r="DM14" s="624"/>
      <c r="DN14" s="624"/>
      <c r="DO14" s="624"/>
      <c r="DP14" s="625"/>
      <c r="DQ14" s="632">
        <v>114652</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4229</v>
      </c>
      <c r="S15" s="624"/>
      <c r="T15" s="624"/>
      <c r="U15" s="624"/>
      <c r="V15" s="624"/>
      <c r="W15" s="624"/>
      <c r="X15" s="624"/>
      <c r="Y15" s="625"/>
      <c r="Z15" s="626">
        <v>0.1</v>
      </c>
      <c r="AA15" s="626"/>
      <c r="AB15" s="626"/>
      <c r="AC15" s="626"/>
      <c r="AD15" s="627">
        <v>4229</v>
      </c>
      <c r="AE15" s="627"/>
      <c r="AF15" s="627"/>
      <c r="AG15" s="627"/>
      <c r="AH15" s="627"/>
      <c r="AI15" s="627"/>
      <c r="AJ15" s="627"/>
      <c r="AK15" s="627"/>
      <c r="AL15" s="628">
        <v>0.3</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10199</v>
      </c>
      <c r="BH15" s="624"/>
      <c r="BI15" s="624"/>
      <c r="BJ15" s="624"/>
      <c r="BK15" s="624"/>
      <c r="BL15" s="624"/>
      <c r="BM15" s="624"/>
      <c r="BN15" s="625"/>
      <c r="BO15" s="626">
        <v>8</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174140</v>
      </c>
      <c r="CS15" s="624"/>
      <c r="CT15" s="624"/>
      <c r="CU15" s="624"/>
      <c r="CV15" s="624"/>
      <c r="CW15" s="624"/>
      <c r="CX15" s="624"/>
      <c r="CY15" s="625"/>
      <c r="CZ15" s="626">
        <v>6</v>
      </c>
      <c r="DA15" s="626"/>
      <c r="DB15" s="626"/>
      <c r="DC15" s="626"/>
      <c r="DD15" s="632" t="s">
        <v>122</v>
      </c>
      <c r="DE15" s="624"/>
      <c r="DF15" s="624"/>
      <c r="DG15" s="624"/>
      <c r="DH15" s="624"/>
      <c r="DI15" s="624"/>
      <c r="DJ15" s="624"/>
      <c r="DK15" s="624"/>
      <c r="DL15" s="624"/>
      <c r="DM15" s="624"/>
      <c r="DN15" s="624"/>
      <c r="DO15" s="624"/>
      <c r="DP15" s="625"/>
      <c r="DQ15" s="632">
        <v>172863</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2321</v>
      </c>
      <c r="S16" s="624"/>
      <c r="T16" s="624"/>
      <c r="U16" s="624"/>
      <c r="V16" s="624"/>
      <c r="W16" s="624"/>
      <c r="X16" s="624"/>
      <c r="Y16" s="625"/>
      <c r="Z16" s="626">
        <v>0.1</v>
      </c>
      <c r="AA16" s="626"/>
      <c r="AB16" s="626"/>
      <c r="AC16" s="626"/>
      <c r="AD16" s="627">
        <v>2321</v>
      </c>
      <c r="AE16" s="627"/>
      <c r="AF16" s="627"/>
      <c r="AG16" s="627"/>
      <c r="AH16" s="627"/>
      <c r="AI16" s="627"/>
      <c r="AJ16" s="627"/>
      <c r="AK16" s="627"/>
      <c r="AL16" s="628">
        <v>0.1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53801</v>
      </c>
      <c r="CS16" s="624"/>
      <c r="CT16" s="624"/>
      <c r="CU16" s="624"/>
      <c r="CV16" s="624"/>
      <c r="CW16" s="624"/>
      <c r="CX16" s="624"/>
      <c r="CY16" s="625"/>
      <c r="CZ16" s="626">
        <v>1.9</v>
      </c>
      <c r="DA16" s="626"/>
      <c r="DB16" s="626"/>
      <c r="DC16" s="626"/>
      <c r="DD16" s="632" t="s">
        <v>122</v>
      </c>
      <c r="DE16" s="624"/>
      <c r="DF16" s="624"/>
      <c r="DG16" s="624"/>
      <c r="DH16" s="624"/>
      <c r="DI16" s="624"/>
      <c r="DJ16" s="624"/>
      <c r="DK16" s="624"/>
      <c r="DL16" s="624"/>
      <c r="DM16" s="624"/>
      <c r="DN16" s="624"/>
      <c r="DO16" s="624"/>
      <c r="DP16" s="625"/>
      <c r="DQ16" s="632">
        <v>189</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4535</v>
      </c>
      <c r="S17" s="624"/>
      <c r="T17" s="624"/>
      <c r="U17" s="624"/>
      <c r="V17" s="624"/>
      <c r="W17" s="624"/>
      <c r="X17" s="624"/>
      <c r="Y17" s="625"/>
      <c r="Z17" s="626">
        <v>0.2</v>
      </c>
      <c r="AA17" s="626"/>
      <c r="AB17" s="626"/>
      <c r="AC17" s="626"/>
      <c r="AD17" s="627">
        <v>4535</v>
      </c>
      <c r="AE17" s="627"/>
      <c r="AF17" s="627"/>
      <c r="AG17" s="627"/>
      <c r="AH17" s="627"/>
      <c r="AI17" s="627"/>
      <c r="AJ17" s="627"/>
      <c r="AK17" s="627"/>
      <c r="AL17" s="628">
        <v>0.3</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223222</v>
      </c>
      <c r="CS17" s="624"/>
      <c r="CT17" s="624"/>
      <c r="CU17" s="624"/>
      <c r="CV17" s="624"/>
      <c r="CW17" s="624"/>
      <c r="CX17" s="624"/>
      <c r="CY17" s="625"/>
      <c r="CZ17" s="626">
        <v>7.7</v>
      </c>
      <c r="DA17" s="626"/>
      <c r="DB17" s="626"/>
      <c r="DC17" s="626"/>
      <c r="DD17" s="632" t="s">
        <v>122</v>
      </c>
      <c r="DE17" s="624"/>
      <c r="DF17" s="624"/>
      <c r="DG17" s="624"/>
      <c r="DH17" s="624"/>
      <c r="DI17" s="624"/>
      <c r="DJ17" s="624"/>
      <c r="DK17" s="624"/>
      <c r="DL17" s="624"/>
      <c r="DM17" s="624"/>
      <c r="DN17" s="624"/>
      <c r="DO17" s="624"/>
      <c r="DP17" s="625"/>
      <c r="DQ17" s="632">
        <v>219595</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316</v>
      </c>
      <c r="S18" s="624"/>
      <c r="T18" s="624"/>
      <c r="U18" s="624"/>
      <c r="V18" s="624"/>
      <c r="W18" s="624"/>
      <c r="X18" s="624"/>
      <c r="Y18" s="625"/>
      <c r="Z18" s="626">
        <v>0</v>
      </c>
      <c r="AA18" s="626"/>
      <c r="AB18" s="626"/>
      <c r="AC18" s="626"/>
      <c r="AD18" s="627">
        <v>316</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v>2500</v>
      </c>
      <c r="CS18" s="624"/>
      <c r="CT18" s="624"/>
      <c r="CU18" s="624"/>
      <c r="CV18" s="624"/>
      <c r="CW18" s="624"/>
      <c r="CX18" s="624"/>
      <c r="CY18" s="625"/>
      <c r="CZ18" s="626">
        <v>0.1</v>
      </c>
      <c r="DA18" s="626"/>
      <c r="DB18" s="626"/>
      <c r="DC18" s="626"/>
      <c r="DD18" s="632">
        <v>2500</v>
      </c>
      <c r="DE18" s="624"/>
      <c r="DF18" s="624"/>
      <c r="DG18" s="624"/>
      <c r="DH18" s="624"/>
      <c r="DI18" s="624"/>
      <c r="DJ18" s="624"/>
      <c r="DK18" s="624"/>
      <c r="DL18" s="624"/>
      <c r="DM18" s="624"/>
      <c r="DN18" s="624"/>
      <c r="DO18" s="624"/>
      <c r="DP18" s="625"/>
      <c r="DQ18" s="632">
        <v>2500</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4219</v>
      </c>
      <c r="S19" s="624"/>
      <c r="T19" s="624"/>
      <c r="U19" s="624"/>
      <c r="V19" s="624"/>
      <c r="W19" s="624"/>
      <c r="X19" s="624"/>
      <c r="Y19" s="625"/>
      <c r="Z19" s="626">
        <v>0.1</v>
      </c>
      <c r="AA19" s="626"/>
      <c r="AB19" s="626"/>
      <c r="AC19" s="626"/>
      <c r="AD19" s="627">
        <v>4219</v>
      </c>
      <c r="AE19" s="627"/>
      <c r="AF19" s="627"/>
      <c r="AG19" s="627"/>
      <c r="AH19" s="627"/>
      <c r="AI19" s="627"/>
      <c r="AJ19" s="627"/>
      <c r="AK19" s="627"/>
      <c r="AL19" s="628">
        <v>0.3</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2904141</v>
      </c>
      <c r="CS20" s="624"/>
      <c r="CT20" s="624"/>
      <c r="CU20" s="624"/>
      <c r="CV20" s="624"/>
      <c r="CW20" s="624"/>
      <c r="CX20" s="624"/>
      <c r="CY20" s="625"/>
      <c r="CZ20" s="626">
        <v>100</v>
      </c>
      <c r="DA20" s="626"/>
      <c r="DB20" s="626"/>
      <c r="DC20" s="626"/>
      <c r="DD20" s="632">
        <v>502394</v>
      </c>
      <c r="DE20" s="624"/>
      <c r="DF20" s="624"/>
      <c r="DG20" s="624"/>
      <c r="DH20" s="624"/>
      <c r="DI20" s="624"/>
      <c r="DJ20" s="624"/>
      <c r="DK20" s="624"/>
      <c r="DL20" s="624"/>
      <c r="DM20" s="624"/>
      <c r="DN20" s="624"/>
      <c r="DO20" s="624"/>
      <c r="DP20" s="625"/>
      <c r="DQ20" s="632">
        <v>2070935</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1518048</v>
      </c>
      <c r="S21" s="624"/>
      <c r="T21" s="624"/>
      <c r="U21" s="624"/>
      <c r="V21" s="624"/>
      <c r="W21" s="624"/>
      <c r="X21" s="624"/>
      <c r="Y21" s="625"/>
      <c r="Z21" s="626">
        <v>51.8</v>
      </c>
      <c r="AA21" s="626"/>
      <c r="AB21" s="626"/>
      <c r="AC21" s="626"/>
      <c r="AD21" s="627">
        <v>1409765</v>
      </c>
      <c r="AE21" s="627"/>
      <c r="AF21" s="627"/>
      <c r="AG21" s="627"/>
      <c r="AH21" s="627"/>
      <c r="AI21" s="627"/>
      <c r="AJ21" s="627"/>
      <c r="AK21" s="627"/>
      <c r="AL21" s="628">
        <v>85.6</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1409765</v>
      </c>
      <c r="S22" s="624"/>
      <c r="T22" s="624"/>
      <c r="U22" s="624"/>
      <c r="V22" s="624"/>
      <c r="W22" s="624"/>
      <c r="X22" s="624"/>
      <c r="Y22" s="625"/>
      <c r="Z22" s="626">
        <v>48.1</v>
      </c>
      <c r="AA22" s="626"/>
      <c r="AB22" s="626"/>
      <c r="AC22" s="626"/>
      <c r="AD22" s="627">
        <v>1409765</v>
      </c>
      <c r="AE22" s="627"/>
      <c r="AF22" s="627"/>
      <c r="AG22" s="627"/>
      <c r="AH22" s="627"/>
      <c r="AI22" s="627"/>
      <c r="AJ22" s="627"/>
      <c r="AK22" s="627"/>
      <c r="AL22" s="628">
        <v>85.6</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108283</v>
      </c>
      <c r="S23" s="624"/>
      <c r="T23" s="624"/>
      <c r="U23" s="624"/>
      <c r="V23" s="624"/>
      <c r="W23" s="624"/>
      <c r="X23" s="624"/>
      <c r="Y23" s="625"/>
      <c r="Z23" s="626">
        <v>3.7</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744647</v>
      </c>
      <c r="CS24" s="613"/>
      <c r="CT24" s="613"/>
      <c r="CU24" s="613"/>
      <c r="CV24" s="613"/>
      <c r="CW24" s="613"/>
      <c r="CX24" s="613"/>
      <c r="CY24" s="614"/>
      <c r="CZ24" s="617">
        <v>25.6</v>
      </c>
      <c r="DA24" s="618"/>
      <c r="DB24" s="618"/>
      <c r="DC24" s="634"/>
      <c r="DD24" s="657">
        <v>646953</v>
      </c>
      <c r="DE24" s="613"/>
      <c r="DF24" s="613"/>
      <c r="DG24" s="613"/>
      <c r="DH24" s="613"/>
      <c r="DI24" s="613"/>
      <c r="DJ24" s="613"/>
      <c r="DK24" s="614"/>
      <c r="DL24" s="657">
        <v>573953</v>
      </c>
      <c r="DM24" s="613"/>
      <c r="DN24" s="613"/>
      <c r="DO24" s="613"/>
      <c r="DP24" s="613"/>
      <c r="DQ24" s="613"/>
      <c r="DR24" s="613"/>
      <c r="DS24" s="613"/>
      <c r="DT24" s="613"/>
      <c r="DU24" s="613"/>
      <c r="DV24" s="614"/>
      <c r="DW24" s="617">
        <v>34.799999999999997</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1742117</v>
      </c>
      <c r="S25" s="624"/>
      <c r="T25" s="624"/>
      <c r="U25" s="624"/>
      <c r="V25" s="624"/>
      <c r="W25" s="624"/>
      <c r="X25" s="624"/>
      <c r="Y25" s="625"/>
      <c r="Z25" s="626">
        <v>59.4</v>
      </c>
      <c r="AA25" s="626"/>
      <c r="AB25" s="626"/>
      <c r="AC25" s="626"/>
      <c r="AD25" s="627">
        <v>1633834</v>
      </c>
      <c r="AE25" s="627"/>
      <c r="AF25" s="627"/>
      <c r="AG25" s="627"/>
      <c r="AH25" s="627"/>
      <c r="AI25" s="627"/>
      <c r="AJ25" s="627"/>
      <c r="AK25" s="627"/>
      <c r="AL25" s="628">
        <v>99.2</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425783</v>
      </c>
      <c r="CS25" s="653"/>
      <c r="CT25" s="653"/>
      <c r="CU25" s="653"/>
      <c r="CV25" s="653"/>
      <c r="CW25" s="653"/>
      <c r="CX25" s="653"/>
      <c r="CY25" s="654"/>
      <c r="CZ25" s="628">
        <v>14.7</v>
      </c>
      <c r="DA25" s="655"/>
      <c r="DB25" s="655"/>
      <c r="DC25" s="658"/>
      <c r="DD25" s="632">
        <v>389641</v>
      </c>
      <c r="DE25" s="653"/>
      <c r="DF25" s="653"/>
      <c r="DG25" s="653"/>
      <c r="DH25" s="653"/>
      <c r="DI25" s="653"/>
      <c r="DJ25" s="653"/>
      <c r="DK25" s="654"/>
      <c r="DL25" s="632">
        <v>334015</v>
      </c>
      <c r="DM25" s="653"/>
      <c r="DN25" s="653"/>
      <c r="DO25" s="653"/>
      <c r="DP25" s="653"/>
      <c r="DQ25" s="653"/>
      <c r="DR25" s="653"/>
      <c r="DS25" s="653"/>
      <c r="DT25" s="653"/>
      <c r="DU25" s="653"/>
      <c r="DV25" s="654"/>
      <c r="DW25" s="628">
        <v>20.2</v>
      </c>
      <c r="DX25" s="655"/>
      <c r="DY25" s="655"/>
      <c r="DZ25" s="655"/>
      <c r="EA25" s="655"/>
      <c r="EB25" s="655"/>
      <c r="EC25" s="656"/>
    </row>
    <row r="26" spans="2:133" ht="11.25" customHeight="1" x14ac:dyDescent="0.15">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217384</v>
      </c>
      <c r="CS26" s="624"/>
      <c r="CT26" s="624"/>
      <c r="CU26" s="624"/>
      <c r="CV26" s="624"/>
      <c r="CW26" s="624"/>
      <c r="CX26" s="624"/>
      <c r="CY26" s="625"/>
      <c r="CZ26" s="628">
        <v>7.5</v>
      </c>
      <c r="DA26" s="655"/>
      <c r="DB26" s="655"/>
      <c r="DC26" s="658"/>
      <c r="DD26" s="632">
        <v>184812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287</v>
      </c>
      <c r="C27" s="621"/>
      <c r="D27" s="621"/>
      <c r="E27" s="621"/>
      <c r="F27" s="621"/>
      <c r="G27" s="621"/>
      <c r="H27" s="621"/>
      <c r="I27" s="621"/>
      <c r="J27" s="621"/>
      <c r="K27" s="621"/>
      <c r="L27" s="621"/>
      <c r="M27" s="621"/>
      <c r="N27" s="621"/>
      <c r="O27" s="621"/>
      <c r="P27" s="621"/>
      <c r="Q27" s="622"/>
      <c r="R27" s="623">
        <v>450</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127246</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95642</v>
      </c>
      <c r="CS27" s="653"/>
      <c r="CT27" s="653"/>
      <c r="CU27" s="653"/>
      <c r="CV27" s="653"/>
      <c r="CW27" s="653"/>
      <c r="CX27" s="653"/>
      <c r="CY27" s="654"/>
      <c r="CZ27" s="628">
        <v>3.3</v>
      </c>
      <c r="DA27" s="655"/>
      <c r="DB27" s="655"/>
      <c r="DC27" s="658"/>
      <c r="DD27" s="632">
        <v>37717</v>
      </c>
      <c r="DE27" s="653"/>
      <c r="DF27" s="653"/>
      <c r="DG27" s="653"/>
      <c r="DH27" s="653"/>
      <c r="DI27" s="653"/>
      <c r="DJ27" s="653"/>
      <c r="DK27" s="654"/>
      <c r="DL27" s="632">
        <v>20343</v>
      </c>
      <c r="DM27" s="653"/>
      <c r="DN27" s="653"/>
      <c r="DO27" s="653"/>
      <c r="DP27" s="653"/>
      <c r="DQ27" s="653"/>
      <c r="DR27" s="653"/>
      <c r="DS27" s="653"/>
      <c r="DT27" s="653"/>
      <c r="DU27" s="653"/>
      <c r="DV27" s="654"/>
      <c r="DW27" s="628">
        <v>1.2</v>
      </c>
      <c r="DX27" s="655"/>
      <c r="DY27" s="655"/>
      <c r="DZ27" s="655"/>
      <c r="EA27" s="655"/>
      <c r="EB27" s="655"/>
      <c r="EC27" s="656"/>
    </row>
    <row r="28" spans="2:133" ht="11.25" customHeight="1" x14ac:dyDescent="0.15">
      <c r="B28" s="620" t="s">
        <v>290</v>
      </c>
      <c r="C28" s="621"/>
      <c r="D28" s="621"/>
      <c r="E28" s="621"/>
      <c r="F28" s="621"/>
      <c r="G28" s="621"/>
      <c r="H28" s="621"/>
      <c r="I28" s="621"/>
      <c r="J28" s="621"/>
      <c r="K28" s="621"/>
      <c r="L28" s="621"/>
      <c r="M28" s="621"/>
      <c r="N28" s="621"/>
      <c r="O28" s="621"/>
      <c r="P28" s="621"/>
      <c r="Q28" s="622"/>
      <c r="R28" s="623">
        <v>45912</v>
      </c>
      <c r="S28" s="624"/>
      <c r="T28" s="624"/>
      <c r="U28" s="624"/>
      <c r="V28" s="624"/>
      <c r="W28" s="624"/>
      <c r="X28" s="624"/>
      <c r="Y28" s="625"/>
      <c r="Z28" s="626">
        <v>1.6</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223222</v>
      </c>
      <c r="CS28" s="624"/>
      <c r="CT28" s="624"/>
      <c r="CU28" s="624"/>
      <c r="CV28" s="624"/>
      <c r="CW28" s="624"/>
      <c r="CX28" s="624"/>
      <c r="CY28" s="625"/>
      <c r="CZ28" s="628">
        <v>7.7</v>
      </c>
      <c r="DA28" s="655"/>
      <c r="DB28" s="655"/>
      <c r="DC28" s="658"/>
      <c r="DD28" s="632">
        <v>219595</v>
      </c>
      <c r="DE28" s="624"/>
      <c r="DF28" s="624"/>
      <c r="DG28" s="624"/>
      <c r="DH28" s="624"/>
      <c r="DI28" s="624"/>
      <c r="DJ28" s="624"/>
      <c r="DK28" s="625"/>
      <c r="DL28" s="632">
        <v>219595</v>
      </c>
      <c r="DM28" s="624"/>
      <c r="DN28" s="624"/>
      <c r="DO28" s="624"/>
      <c r="DP28" s="624"/>
      <c r="DQ28" s="624"/>
      <c r="DR28" s="624"/>
      <c r="DS28" s="624"/>
      <c r="DT28" s="624"/>
      <c r="DU28" s="624"/>
      <c r="DV28" s="625"/>
      <c r="DW28" s="628">
        <v>13.3</v>
      </c>
      <c r="DX28" s="655"/>
      <c r="DY28" s="655"/>
      <c r="DZ28" s="655"/>
      <c r="EA28" s="655"/>
      <c r="EB28" s="655"/>
      <c r="EC28" s="656"/>
    </row>
    <row r="29" spans="2:133" ht="11.25" customHeight="1" x14ac:dyDescent="0.15">
      <c r="B29" s="620" t="s">
        <v>292</v>
      </c>
      <c r="C29" s="621"/>
      <c r="D29" s="621"/>
      <c r="E29" s="621"/>
      <c r="F29" s="621"/>
      <c r="G29" s="621"/>
      <c r="H29" s="621"/>
      <c r="I29" s="621"/>
      <c r="J29" s="621"/>
      <c r="K29" s="621"/>
      <c r="L29" s="621"/>
      <c r="M29" s="621"/>
      <c r="N29" s="621"/>
      <c r="O29" s="621"/>
      <c r="P29" s="621"/>
      <c r="Q29" s="622"/>
      <c r="R29" s="623">
        <v>6300</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223222</v>
      </c>
      <c r="CS29" s="653"/>
      <c r="CT29" s="653"/>
      <c r="CU29" s="653"/>
      <c r="CV29" s="653"/>
      <c r="CW29" s="653"/>
      <c r="CX29" s="653"/>
      <c r="CY29" s="654"/>
      <c r="CZ29" s="628">
        <v>7.7</v>
      </c>
      <c r="DA29" s="655"/>
      <c r="DB29" s="655"/>
      <c r="DC29" s="658"/>
      <c r="DD29" s="632">
        <v>219595</v>
      </c>
      <c r="DE29" s="653"/>
      <c r="DF29" s="653"/>
      <c r="DG29" s="653"/>
      <c r="DH29" s="653"/>
      <c r="DI29" s="653"/>
      <c r="DJ29" s="653"/>
      <c r="DK29" s="654"/>
      <c r="DL29" s="632">
        <v>219595</v>
      </c>
      <c r="DM29" s="653"/>
      <c r="DN29" s="653"/>
      <c r="DO29" s="653"/>
      <c r="DP29" s="653"/>
      <c r="DQ29" s="653"/>
      <c r="DR29" s="653"/>
      <c r="DS29" s="653"/>
      <c r="DT29" s="653"/>
      <c r="DU29" s="653"/>
      <c r="DV29" s="654"/>
      <c r="DW29" s="628">
        <v>13.3</v>
      </c>
      <c r="DX29" s="655"/>
      <c r="DY29" s="655"/>
      <c r="DZ29" s="655"/>
      <c r="EA29" s="655"/>
      <c r="EB29" s="655"/>
      <c r="EC29" s="656"/>
    </row>
    <row r="30" spans="2:133" ht="11.25" customHeight="1" x14ac:dyDescent="0.15">
      <c r="B30" s="620" t="s">
        <v>294</v>
      </c>
      <c r="C30" s="621"/>
      <c r="D30" s="621"/>
      <c r="E30" s="621"/>
      <c r="F30" s="621"/>
      <c r="G30" s="621"/>
      <c r="H30" s="621"/>
      <c r="I30" s="621"/>
      <c r="J30" s="621"/>
      <c r="K30" s="621"/>
      <c r="L30" s="621"/>
      <c r="M30" s="621"/>
      <c r="N30" s="621"/>
      <c r="O30" s="621"/>
      <c r="P30" s="621"/>
      <c r="Q30" s="622"/>
      <c r="R30" s="623">
        <v>217143</v>
      </c>
      <c r="S30" s="624"/>
      <c r="T30" s="624"/>
      <c r="U30" s="624"/>
      <c r="V30" s="624"/>
      <c r="W30" s="624"/>
      <c r="X30" s="624"/>
      <c r="Y30" s="625"/>
      <c r="Z30" s="626">
        <v>7.4</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217510</v>
      </c>
      <c r="CS30" s="624"/>
      <c r="CT30" s="624"/>
      <c r="CU30" s="624"/>
      <c r="CV30" s="624"/>
      <c r="CW30" s="624"/>
      <c r="CX30" s="624"/>
      <c r="CY30" s="625"/>
      <c r="CZ30" s="628">
        <v>7.5</v>
      </c>
      <c r="DA30" s="655"/>
      <c r="DB30" s="655"/>
      <c r="DC30" s="658"/>
      <c r="DD30" s="632">
        <v>213995</v>
      </c>
      <c r="DE30" s="624"/>
      <c r="DF30" s="624"/>
      <c r="DG30" s="624"/>
      <c r="DH30" s="624"/>
      <c r="DI30" s="624"/>
      <c r="DJ30" s="624"/>
      <c r="DK30" s="625"/>
      <c r="DL30" s="632">
        <v>213995</v>
      </c>
      <c r="DM30" s="624"/>
      <c r="DN30" s="624"/>
      <c r="DO30" s="624"/>
      <c r="DP30" s="624"/>
      <c r="DQ30" s="624"/>
      <c r="DR30" s="624"/>
      <c r="DS30" s="624"/>
      <c r="DT30" s="624"/>
      <c r="DU30" s="624"/>
      <c r="DV30" s="625"/>
      <c r="DW30" s="628">
        <v>13</v>
      </c>
      <c r="DX30" s="655"/>
      <c r="DY30" s="655"/>
      <c r="DZ30" s="655"/>
      <c r="EA30" s="655"/>
      <c r="EB30" s="655"/>
      <c r="EC30" s="656"/>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99.9</v>
      </c>
      <c r="BH31" s="667"/>
      <c r="BI31" s="667"/>
      <c r="BJ31" s="667"/>
      <c r="BK31" s="667"/>
      <c r="BL31" s="667"/>
      <c r="BM31" s="618">
        <v>97.8</v>
      </c>
      <c r="BN31" s="667"/>
      <c r="BO31" s="667"/>
      <c r="BP31" s="667"/>
      <c r="BQ31" s="668"/>
      <c r="BR31" s="670">
        <v>99.9</v>
      </c>
      <c r="BS31" s="667"/>
      <c r="BT31" s="667"/>
      <c r="BU31" s="667"/>
      <c r="BV31" s="667"/>
      <c r="BW31" s="667"/>
      <c r="BX31" s="618">
        <v>97.8</v>
      </c>
      <c r="BY31" s="667"/>
      <c r="BZ31" s="667"/>
      <c r="CA31" s="667"/>
      <c r="CB31" s="668"/>
      <c r="CD31" s="663"/>
      <c r="CE31" s="664"/>
      <c r="CF31" s="620" t="s">
        <v>301</v>
      </c>
      <c r="CG31" s="621"/>
      <c r="CH31" s="621"/>
      <c r="CI31" s="621"/>
      <c r="CJ31" s="621"/>
      <c r="CK31" s="621"/>
      <c r="CL31" s="621"/>
      <c r="CM31" s="621"/>
      <c r="CN31" s="621"/>
      <c r="CO31" s="621"/>
      <c r="CP31" s="621"/>
      <c r="CQ31" s="622"/>
      <c r="CR31" s="623">
        <v>5712</v>
      </c>
      <c r="CS31" s="653"/>
      <c r="CT31" s="653"/>
      <c r="CU31" s="653"/>
      <c r="CV31" s="653"/>
      <c r="CW31" s="653"/>
      <c r="CX31" s="653"/>
      <c r="CY31" s="654"/>
      <c r="CZ31" s="628">
        <v>0.2</v>
      </c>
      <c r="DA31" s="655"/>
      <c r="DB31" s="655"/>
      <c r="DC31" s="658"/>
      <c r="DD31" s="632">
        <v>5600</v>
      </c>
      <c r="DE31" s="653"/>
      <c r="DF31" s="653"/>
      <c r="DG31" s="653"/>
      <c r="DH31" s="653"/>
      <c r="DI31" s="653"/>
      <c r="DJ31" s="653"/>
      <c r="DK31" s="654"/>
      <c r="DL31" s="632">
        <v>5600</v>
      </c>
      <c r="DM31" s="653"/>
      <c r="DN31" s="653"/>
      <c r="DO31" s="653"/>
      <c r="DP31" s="653"/>
      <c r="DQ31" s="653"/>
      <c r="DR31" s="653"/>
      <c r="DS31" s="653"/>
      <c r="DT31" s="653"/>
      <c r="DU31" s="653"/>
      <c r="DV31" s="654"/>
      <c r="DW31" s="628">
        <v>0.3</v>
      </c>
      <c r="DX31" s="655"/>
      <c r="DY31" s="655"/>
      <c r="DZ31" s="655"/>
      <c r="EA31" s="655"/>
      <c r="EB31" s="655"/>
      <c r="EC31" s="656"/>
    </row>
    <row r="32" spans="2:133" ht="11.25" customHeight="1" x14ac:dyDescent="0.15">
      <c r="B32" s="620" t="s">
        <v>302</v>
      </c>
      <c r="C32" s="621"/>
      <c r="D32" s="621"/>
      <c r="E32" s="621"/>
      <c r="F32" s="621"/>
      <c r="G32" s="621"/>
      <c r="H32" s="621"/>
      <c r="I32" s="621"/>
      <c r="J32" s="621"/>
      <c r="K32" s="621"/>
      <c r="L32" s="621"/>
      <c r="M32" s="621"/>
      <c r="N32" s="621"/>
      <c r="O32" s="621"/>
      <c r="P32" s="621"/>
      <c r="Q32" s="622"/>
      <c r="R32" s="623">
        <v>95814</v>
      </c>
      <c r="S32" s="624"/>
      <c r="T32" s="624"/>
      <c r="U32" s="624"/>
      <c r="V32" s="624"/>
      <c r="W32" s="624"/>
      <c r="X32" s="624"/>
      <c r="Y32" s="625"/>
      <c r="Z32" s="626">
        <v>3.3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99.9</v>
      </c>
      <c r="BH32" s="653"/>
      <c r="BI32" s="653"/>
      <c r="BJ32" s="653"/>
      <c r="BK32" s="653"/>
      <c r="BL32" s="653"/>
      <c r="BM32" s="629">
        <v>99.8</v>
      </c>
      <c r="BN32" s="653"/>
      <c r="BO32" s="653"/>
      <c r="BP32" s="653"/>
      <c r="BQ32" s="669"/>
      <c r="BR32" s="680">
        <v>99.8</v>
      </c>
      <c r="BS32" s="653"/>
      <c r="BT32" s="653"/>
      <c r="BU32" s="653"/>
      <c r="BV32" s="653"/>
      <c r="BW32" s="653"/>
      <c r="BX32" s="629">
        <v>99.7</v>
      </c>
      <c r="BY32" s="653"/>
      <c r="BZ32" s="653"/>
      <c r="CA32" s="653"/>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306</v>
      </c>
      <c r="C33" s="621"/>
      <c r="D33" s="621"/>
      <c r="E33" s="621"/>
      <c r="F33" s="621"/>
      <c r="G33" s="621"/>
      <c r="H33" s="621"/>
      <c r="I33" s="621"/>
      <c r="J33" s="621"/>
      <c r="K33" s="621"/>
      <c r="L33" s="621"/>
      <c r="M33" s="621"/>
      <c r="N33" s="621"/>
      <c r="O33" s="621"/>
      <c r="P33" s="621"/>
      <c r="Q33" s="622"/>
      <c r="R33" s="623">
        <v>10548</v>
      </c>
      <c r="S33" s="624"/>
      <c r="T33" s="624"/>
      <c r="U33" s="624"/>
      <c r="V33" s="624"/>
      <c r="W33" s="624"/>
      <c r="X33" s="624"/>
      <c r="Y33" s="625"/>
      <c r="Z33" s="626">
        <v>0.4</v>
      </c>
      <c r="AA33" s="626"/>
      <c r="AB33" s="626"/>
      <c r="AC33" s="626"/>
      <c r="AD33" s="627">
        <v>9231</v>
      </c>
      <c r="AE33" s="627"/>
      <c r="AF33" s="627"/>
      <c r="AG33" s="627"/>
      <c r="AH33" s="627"/>
      <c r="AI33" s="627"/>
      <c r="AJ33" s="627"/>
      <c r="AK33" s="627"/>
      <c r="AL33" s="628">
        <v>0.6</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100</v>
      </c>
      <c r="BH33" s="682"/>
      <c r="BI33" s="682"/>
      <c r="BJ33" s="682"/>
      <c r="BK33" s="682"/>
      <c r="BL33" s="682"/>
      <c r="BM33" s="683">
        <v>94.8</v>
      </c>
      <c r="BN33" s="682"/>
      <c r="BO33" s="682"/>
      <c r="BP33" s="682"/>
      <c r="BQ33" s="684"/>
      <c r="BR33" s="681">
        <v>99.9</v>
      </c>
      <c r="BS33" s="682"/>
      <c r="BT33" s="682"/>
      <c r="BU33" s="682"/>
      <c r="BV33" s="682"/>
      <c r="BW33" s="682"/>
      <c r="BX33" s="683">
        <v>94.7</v>
      </c>
      <c r="BY33" s="682"/>
      <c r="BZ33" s="682"/>
      <c r="CA33" s="682"/>
      <c r="CB33" s="684"/>
      <c r="CD33" s="620" t="s">
        <v>308</v>
      </c>
      <c r="CE33" s="621"/>
      <c r="CF33" s="621"/>
      <c r="CG33" s="621"/>
      <c r="CH33" s="621"/>
      <c r="CI33" s="621"/>
      <c r="CJ33" s="621"/>
      <c r="CK33" s="621"/>
      <c r="CL33" s="621"/>
      <c r="CM33" s="621"/>
      <c r="CN33" s="621"/>
      <c r="CO33" s="621"/>
      <c r="CP33" s="621"/>
      <c r="CQ33" s="622"/>
      <c r="CR33" s="623">
        <v>1603299</v>
      </c>
      <c r="CS33" s="653"/>
      <c r="CT33" s="653"/>
      <c r="CU33" s="653"/>
      <c r="CV33" s="653"/>
      <c r="CW33" s="653"/>
      <c r="CX33" s="653"/>
      <c r="CY33" s="654"/>
      <c r="CZ33" s="628">
        <v>55.2</v>
      </c>
      <c r="DA33" s="655"/>
      <c r="DB33" s="655"/>
      <c r="DC33" s="658"/>
      <c r="DD33" s="632">
        <v>1268204</v>
      </c>
      <c r="DE33" s="653"/>
      <c r="DF33" s="653"/>
      <c r="DG33" s="653"/>
      <c r="DH33" s="653"/>
      <c r="DI33" s="653"/>
      <c r="DJ33" s="653"/>
      <c r="DK33" s="654"/>
      <c r="DL33" s="632">
        <v>781911</v>
      </c>
      <c r="DM33" s="653"/>
      <c r="DN33" s="653"/>
      <c r="DO33" s="653"/>
      <c r="DP33" s="653"/>
      <c r="DQ33" s="653"/>
      <c r="DR33" s="653"/>
      <c r="DS33" s="653"/>
      <c r="DT33" s="653"/>
      <c r="DU33" s="653"/>
      <c r="DV33" s="654"/>
      <c r="DW33" s="628">
        <v>47.4</v>
      </c>
      <c r="DX33" s="655"/>
      <c r="DY33" s="655"/>
      <c r="DZ33" s="655"/>
      <c r="EA33" s="655"/>
      <c r="EB33" s="655"/>
      <c r="EC33" s="656"/>
    </row>
    <row r="34" spans="2:133" ht="11.25" customHeight="1" x14ac:dyDescent="0.15">
      <c r="B34" s="620" t="s">
        <v>309</v>
      </c>
      <c r="C34" s="621"/>
      <c r="D34" s="621"/>
      <c r="E34" s="621"/>
      <c r="F34" s="621"/>
      <c r="G34" s="621"/>
      <c r="H34" s="621"/>
      <c r="I34" s="621"/>
      <c r="J34" s="621"/>
      <c r="K34" s="621"/>
      <c r="L34" s="621"/>
      <c r="M34" s="621"/>
      <c r="N34" s="621"/>
      <c r="O34" s="621"/>
      <c r="P34" s="621"/>
      <c r="Q34" s="622"/>
      <c r="R34" s="623">
        <v>4225</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514911</v>
      </c>
      <c r="CS34" s="624"/>
      <c r="CT34" s="624"/>
      <c r="CU34" s="624"/>
      <c r="CV34" s="624"/>
      <c r="CW34" s="624"/>
      <c r="CX34" s="624"/>
      <c r="CY34" s="625"/>
      <c r="CZ34" s="628">
        <v>17.7</v>
      </c>
      <c r="DA34" s="655"/>
      <c r="DB34" s="655"/>
      <c r="DC34" s="658"/>
      <c r="DD34" s="632">
        <v>438521</v>
      </c>
      <c r="DE34" s="624"/>
      <c r="DF34" s="624"/>
      <c r="DG34" s="624"/>
      <c r="DH34" s="624"/>
      <c r="DI34" s="624"/>
      <c r="DJ34" s="624"/>
      <c r="DK34" s="625"/>
      <c r="DL34" s="632">
        <v>338935</v>
      </c>
      <c r="DM34" s="624"/>
      <c r="DN34" s="624"/>
      <c r="DO34" s="624"/>
      <c r="DP34" s="624"/>
      <c r="DQ34" s="624"/>
      <c r="DR34" s="624"/>
      <c r="DS34" s="624"/>
      <c r="DT34" s="624"/>
      <c r="DU34" s="624"/>
      <c r="DV34" s="625"/>
      <c r="DW34" s="628">
        <v>20.5</v>
      </c>
      <c r="DX34" s="655"/>
      <c r="DY34" s="655"/>
      <c r="DZ34" s="655"/>
      <c r="EA34" s="655"/>
      <c r="EB34" s="655"/>
      <c r="EC34" s="656"/>
    </row>
    <row r="35" spans="2:133" ht="11.25" customHeight="1" x14ac:dyDescent="0.15">
      <c r="B35" s="620" t="s">
        <v>311</v>
      </c>
      <c r="C35" s="621"/>
      <c r="D35" s="621"/>
      <c r="E35" s="621"/>
      <c r="F35" s="621"/>
      <c r="G35" s="621"/>
      <c r="H35" s="621"/>
      <c r="I35" s="621"/>
      <c r="J35" s="621"/>
      <c r="K35" s="621"/>
      <c r="L35" s="621"/>
      <c r="M35" s="621"/>
      <c r="N35" s="621"/>
      <c r="O35" s="621"/>
      <c r="P35" s="621"/>
      <c r="Q35" s="622"/>
      <c r="R35" s="623">
        <v>307037</v>
      </c>
      <c r="S35" s="624"/>
      <c r="T35" s="624"/>
      <c r="U35" s="624"/>
      <c r="V35" s="624"/>
      <c r="W35" s="624"/>
      <c r="X35" s="624"/>
      <c r="Y35" s="625"/>
      <c r="Z35" s="626">
        <v>10.5</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204946</v>
      </c>
      <c r="CS35" s="653"/>
      <c r="CT35" s="653"/>
      <c r="CU35" s="653"/>
      <c r="CV35" s="653"/>
      <c r="CW35" s="653"/>
      <c r="CX35" s="653"/>
      <c r="CY35" s="654"/>
      <c r="CZ35" s="628">
        <v>7.1</v>
      </c>
      <c r="DA35" s="655"/>
      <c r="DB35" s="655"/>
      <c r="DC35" s="658"/>
      <c r="DD35" s="632">
        <v>171962</v>
      </c>
      <c r="DE35" s="653"/>
      <c r="DF35" s="653"/>
      <c r="DG35" s="653"/>
      <c r="DH35" s="653"/>
      <c r="DI35" s="653"/>
      <c r="DJ35" s="653"/>
      <c r="DK35" s="654"/>
      <c r="DL35" s="632">
        <v>82676</v>
      </c>
      <c r="DM35" s="653"/>
      <c r="DN35" s="653"/>
      <c r="DO35" s="653"/>
      <c r="DP35" s="653"/>
      <c r="DQ35" s="653"/>
      <c r="DR35" s="653"/>
      <c r="DS35" s="653"/>
      <c r="DT35" s="653"/>
      <c r="DU35" s="653"/>
      <c r="DV35" s="654"/>
      <c r="DW35" s="628">
        <v>5</v>
      </c>
      <c r="DX35" s="655"/>
      <c r="DY35" s="655"/>
      <c r="DZ35" s="655"/>
      <c r="EA35" s="655"/>
      <c r="EB35" s="655"/>
      <c r="EC35" s="656"/>
    </row>
    <row r="36" spans="2:133" ht="11.25" customHeight="1" x14ac:dyDescent="0.15">
      <c r="B36" s="620" t="s">
        <v>315</v>
      </c>
      <c r="C36" s="621"/>
      <c r="D36" s="621"/>
      <c r="E36" s="621"/>
      <c r="F36" s="621"/>
      <c r="G36" s="621"/>
      <c r="H36" s="621"/>
      <c r="I36" s="621"/>
      <c r="J36" s="621"/>
      <c r="K36" s="621"/>
      <c r="L36" s="621"/>
      <c r="M36" s="621"/>
      <c r="N36" s="621"/>
      <c r="O36" s="621"/>
      <c r="P36" s="621"/>
      <c r="Q36" s="622"/>
      <c r="R36" s="623">
        <v>34796</v>
      </c>
      <c r="S36" s="624"/>
      <c r="T36" s="624"/>
      <c r="U36" s="624"/>
      <c r="V36" s="624"/>
      <c r="W36" s="624"/>
      <c r="X36" s="624"/>
      <c r="Y36" s="625"/>
      <c r="Z36" s="626">
        <v>1.2</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283205</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2132</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622526</v>
      </c>
      <c r="CS36" s="624"/>
      <c r="CT36" s="624"/>
      <c r="CU36" s="624"/>
      <c r="CV36" s="624"/>
      <c r="CW36" s="624"/>
      <c r="CX36" s="624"/>
      <c r="CY36" s="625"/>
      <c r="CZ36" s="628">
        <v>21.4</v>
      </c>
      <c r="DA36" s="655"/>
      <c r="DB36" s="655"/>
      <c r="DC36" s="658"/>
      <c r="DD36" s="632">
        <v>440173</v>
      </c>
      <c r="DE36" s="624"/>
      <c r="DF36" s="624"/>
      <c r="DG36" s="624"/>
      <c r="DH36" s="624"/>
      <c r="DI36" s="624"/>
      <c r="DJ36" s="624"/>
      <c r="DK36" s="625"/>
      <c r="DL36" s="632">
        <v>275602</v>
      </c>
      <c r="DM36" s="624"/>
      <c r="DN36" s="624"/>
      <c r="DO36" s="624"/>
      <c r="DP36" s="624"/>
      <c r="DQ36" s="624"/>
      <c r="DR36" s="624"/>
      <c r="DS36" s="624"/>
      <c r="DT36" s="624"/>
      <c r="DU36" s="624"/>
      <c r="DV36" s="625"/>
      <c r="DW36" s="628">
        <v>16.7</v>
      </c>
      <c r="DX36" s="655"/>
      <c r="DY36" s="655"/>
      <c r="DZ36" s="655"/>
      <c r="EA36" s="655"/>
      <c r="EB36" s="655"/>
      <c r="EC36" s="656"/>
    </row>
    <row r="37" spans="2:133" ht="11.25" customHeight="1" x14ac:dyDescent="0.15">
      <c r="B37" s="620" t="s">
        <v>319</v>
      </c>
      <c r="C37" s="621"/>
      <c r="D37" s="621"/>
      <c r="E37" s="621"/>
      <c r="F37" s="621"/>
      <c r="G37" s="621"/>
      <c r="H37" s="621"/>
      <c r="I37" s="621"/>
      <c r="J37" s="621"/>
      <c r="K37" s="621"/>
      <c r="L37" s="621"/>
      <c r="M37" s="621"/>
      <c r="N37" s="621"/>
      <c r="O37" s="621"/>
      <c r="P37" s="621"/>
      <c r="Q37" s="622"/>
      <c r="R37" s="623">
        <v>89443</v>
      </c>
      <c r="S37" s="624"/>
      <c r="T37" s="624"/>
      <c r="U37" s="624"/>
      <c r="V37" s="624"/>
      <c r="W37" s="624"/>
      <c r="X37" s="624"/>
      <c r="Y37" s="625"/>
      <c r="Z37" s="626">
        <v>3.1</v>
      </c>
      <c r="AA37" s="626"/>
      <c r="AB37" s="626"/>
      <c r="AC37" s="626"/>
      <c r="AD37" s="627">
        <v>4399</v>
      </c>
      <c r="AE37" s="627"/>
      <c r="AF37" s="627"/>
      <c r="AG37" s="627"/>
      <c r="AH37" s="627"/>
      <c r="AI37" s="627"/>
      <c r="AJ37" s="627"/>
      <c r="AK37" s="627"/>
      <c r="AL37" s="628">
        <v>0.3</v>
      </c>
      <c r="AM37" s="629"/>
      <c r="AN37" s="629"/>
      <c r="AO37" s="630"/>
      <c r="AQ37" s="689" t="s">
        <v>320</v>
      </c>
      <c r="AR37" s="690"/>
      <c r="AS37" s="690"/>
      <c r="AT37" s="690"/>
      <c r="AU37" s="690"/>
      <c r="AV37" s="690"/>
      <c r="AW37" s="690"/>
      <c r="AX37" s="690"/>
      <c r="AY37" s="691"/>
      <c r="AZ37" s="623">
        <v>123271</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2132</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202329</v>
      </c>
      <c r="CS37" s="653"/>
      <c r="CT37" s="653"/>
      <c r="CU37" s="653"/>
      <c r="CV37" s="653"/>
      <c r="CW37" s="653"/>
      <c r="CX37" s="653"/>
      <c r="CY37" s="654"/>
      <c r="CZ37" s="628">
        <v>7</v>
      </c>
      <c r="DA37" s="655"/>
      <c r="DB37" s="655"/>
      <c r="DC37" s="658"/>
      <c r="DD37" s="632">
        <v>134129</v>
      </c>
      <c r="DE37" s="653"/>
      <c r="DF37" s="653"/>
      <c r="DG37" s="653"/>
      <c r="DH37" s="653"/>
      <c r="DI37" s="653"/>
      <c r="DJ37" s="653"/>
      <c r="DK37" s="654"/>
      <c r="DL37" s="632">
        <v>132044</v>
      </c>
      <c r="DM37" s="653"/>
      <c r="DN37" s="653"/>
      <c r="DO37" s="653"/>
      <c r="DP37" s="653"/>
      <c r="DQ37" s="653"/>
      <c r="DR37" s="653"/>
      <c r="DS37" s="653"/>
      <c r="DT37" s="653"/>
      <c r="DU37" s="653"/>
      <c r="DV37" s="654"/>
      <c r="DW37" s="628">
        <v>8</v>
      </c>
      <c r="DX37" s="655"/>
      <c r="DY37" s="655"/>
      <c r="DZ37" s="655"/>
      <c r="EA37" s="655"/>
      <c r="EB37" s="655"/>
      <c r="EC37" s="656"/>
    </row>
    <row r="38" spans="2:133" ht="11.25" customHeight="1" x14ac:dyDescent="0.15">
      <c r="B38" s="620" t="s">
        <v>323</v>
      </c>
      <c r="C38" s="621"/>
      <c r="D38" s="621"/>
      <c r="E38" s="621"/>
      <c r="F38" s="621"/>
      <c r="G38" s="621"/>
      <c r="H38" s="621"/>
      <c r="I38" s="621"/>
      <c r="J38" s="621"/>
      <c r="K38" s="621"/>
      <c r="L38" s="621"/>
      <c r="M38" s="621"/>
      <c r="N38" s="621"/>
      <c r="O38" s="621"/>
      <c r="P38" s="621"/>
      <c r="Q38" s="622"/>
      <c r="R38" s="623">
        <v>377379</v>
      </c>
      <c r="S38" s="624"/>
      <c r="T38" s="624"/>
      <c r="U38" s="624"/>
      <c r="V38" s="624"/>
      <c r="W38" s="624"/>
      <c r="X38" s="624"/>
      <c r="Y38" s="625"/>
      <c r="Z38" s="626">
        <v>12.9</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77461</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168</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82473</v>
      </c>
      <c r="CS38" s="624"/>
      <c r="CT38" s="624"/>
      <c r="CU38" s="624"/>
      <c r="CV38" s="624"/>
      <c r="CW38" s="624"/>
      <c r="CX38" s="624"/>
      <c r="CY38" s="625"/>
      <c r="CZ38" s="628">
        <v>2.8</v>
      </c>
      <c r="DA38" s="655"/>
      <c r="DB38" s="655"/>
      <c r="DC38" s="658"/>
      <c r="DD38" s="632">
        <v>70897</v>
      </c>
      <c r="DE38" s="624"/>
      <c r="DF38" s="624"/>
      <c r="DG38" s="624"/>
      <c r="DH38" s="624"/>
      <c r="DI38" s="624"/>
      <c r="DJ38" s="624"/>
      <c r="DK38" s="625"/>
      <c r="DL38" s="632">
        <v>70897</v>
      </c>
      <c r="DM38" s="624"/>
      <c r="DN38" s="624"/>
      <c r="DO38" s="624"/>
      <c r="DP38" s="624"/>
      <c r="DQ38" s="624"/>
      <c r="DR38" s="624"/>
      <c r="DS38" s="624"/>
      <c r="DT38" s="624"/>
      <c r="DU38" s="624"/>
      <c r="DV38" s="625"/>
      <c r="DW38" s="628">
        <v>4.3</v>
      </c>
      <c r="DX38" s="655"/>
      <c r="DY38" s="655"/>
      <c r="DZ38" s="655"/>
      <c r="EA38" s="655"/>
      <c r="EB38" s="655"/>
      <c r="EC38" s="656"/>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t="s">
        <v>122</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259</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129402</v>
      </c>
      <c r="CS39" s="653"/>
      <c r="CT39" s="653"/>
      <c r="CU39" s="653"/>
      <c r="CV39" s="653"/>
      <c r="CW39" s="653"/>
      <c r="CX39" s="653"/>
      <c r="CY39" s="654"/>
      <c r="CZ39" s="628">
        <v>4.5</v>
      </c>
      <c r="DA39" s="655"/>
      <c r="DB39" s="655"/>
      <c r="DC39" s="658"/>
      <c r="DD39" s="632">
        <v>126610</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331</v>
      </c>
      <c r="C40" s="621"/>
      <c r="D40" s="621"/>
      <c r="E40" s="621"/>
      <c r="F40" s="621"/>
      <c r="G40" s="621"/>
      <c r="H40" s="621"/>
      <c r="I40" s="621"/>
      <c r="J40" s="621"/>
      <c r="K40" s="621"/>
      <c r="L40" s="621"/>
      <c r="M40" s="621"/>
      <c r="N40" s="621"/>
      <c r="O40" s="621"/>
      <c r="P40" s="621"/>
      <c r="Q40" s="622"/>
      <c r="R40" s="623">
        <v>2579</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3"/>
      <c r="BE40" s="653"/>
      <c r="BF40" s="669"/>
      <c r="BG40" s="673" t="s">
        <v>333</v>
      </c>
      <c r="BH40" s="674"/>
      <c r="BI40" s="674"/>
      <c r="BJ40" s="674"/>
      <c r="BK40" s="674"/>
      <c r="BL40" s="211"/>
      <c r="BM40" s="621" t="s">
        <v>334</v>
      </c>
      <c r="BN40" s="621"/>
      <c r="BO40" s="621"/>
      <c r="BP40" s="621"/>
      <c r="BQ40" s="621"/>
      <c r="BR40" s="621"/>
      <c r="BS40" s="621"/>
      <c r="BT40" s="621"/>
      <c r="BU40" s="622"/>
      <c r="BV40" s="623">
        <v>145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49041</v>
      </c>
      <c r="CS40" s="624"/>
      <c r="CT40" s="624"/>
      <c r="CU40" s="624"/>
      <c r="CV40" s="624"/>
      <c r="CW40" s="624"/>
      <c r="CX40" s="624"/>
      <c r="CY40" s="625"/>
      <c r="CZ40" s="628">
        <v>1.7</v>
      </c>
      <c r="DA40" s="655"/>
      <c r="DB40" s="655"/>
      <c r="DC40" s="658"/>
      <c r="DD40" s="632">
        <v>20041</v>
      </c>
      <c r="DE40" s="624"/>
      <c r="DF40" s="624"/>
      <c r="DG40" s="624"/>
      <c r="DH40" s="624"/>
      <c r="DI40" s="624"/>
      <c r="DJ40" s="624"/>
      <c r="DK40" s="625"/>
      <c r="DL40" s="632">
        <v>13801</v>
      </c>
      <c r="DM40" s="624"/>
      <c r="DN40" s="624"/>
      <c r="DO40" s="624"/>
      <c r="DP40" s="624"/>
      <c r="DQ40" s="624"/>
      <c r="DR40" s="624"/>
      <c r="DS40" s="624"/>
      <c r="DT40" s="624"/>
      <c r="DU40" s="624"/>
      <c r="DV40" s="625"/>
      <c r="DW40" s="628">
        <v>0.8</v>
      </c>
      <c r="DX40" s="655"/>
      <c r="DY40" s="655"/>
      <c r="DZ40" s="655"/>
      <c r="EA40" s="655"/>
      <c r="EB40" s="655"/>
      <c r="EC40" s="656"/>
    </row>
    <row r="41" spans="2:133" ht="11.25" customHeight="1" x14ac:dyDescent="0.15">
      <c r="B41" s="644" t="s">
        <v>336</v>
      </c>
      <c r="C41" s="645"/>
      <c r="D41" s="645"/>
      <c r="E41" s="645"/>
      <c r="F41" s="645"/>
      <c r="G41" s="645"/>
      <c r="H41" s="645"/>
      <c r="I41" s="645"/>
      <c r="J41" s="645"/>
      <c r="K41" s="645"/>
      <c r="L41" s="645"/>
      <c r="M41" s="645"/>
      <c r="N41" s="645"/>
      <c r="O41" s="645"/>
      <c r="P41" s="645"/>
      <c r="Q41" s="646"/>
      <c r="R41" s="698">
        <v>2931164</v>
      </c>
      <c r="S41" s="699"/>
      <c r="T41" s="699"/>
      <c r="U41" s="699"/>
      <c r="V41" s="699"/>
      <c r="W41" s="699"/>
      <c r="X41" s="699"/>
      <c r="Y41" s="700"/>
      <c r="Z41" s="701">
        <v>100</v>
      </c>
      <c r="AA41" s="701"/>
      <c r="AB41" s="701"/>
      <c r="AC41" s="701"/>
      <c r="AD41" s="702">
        <v>1647464</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13965</v>
      </c>
      <c r="BA41" s="624"/>
      <c r="BB41" s="624"/>
      <c r="BC41" s="624"/>
      <c r="BD41" s="653"/>
      <c r="BE41" s="653"/>
      <c r="BF41" s="669"/>
      <c r="BG41" s="673"/>
      <c r="BH41" s="674"/>
      <c r="BI41" s="674"/>
      <c r="BJ41" s="674"/>
      <c r="BK41" s="674"/>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324</v>
      </c>
      <c r="AR42" s="706"/>
      <c r="AS42" s="706"/>
      <c r="AT42" s="706"/>
      <c r="AU42" s="706"/>
      <c r="AV42" s="706"/>
      <c r="AW42" s="706"/>
      <c r="AX42" s="706"/>
      <c r="AY42" s="707"/>
      <c r="AZ42" s="698">
        <v>68508</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476</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556195</v>
      </c>
      <c r="CS42" s="653"/>
      <c r="CT42" s="653"/>
      <c r="CU42" s="653"/>
      <c r="CV42" s="653"/>
      <c r="CW42" s="653"/>
      <c r="CX42" s="653"/>
      <c r="CY42" s="654"/>
      <c r="CZ42" s="628">
        <v>19.2</v>
      </c>
      <c r="DA42" s="655"/>
      <c r="DB42" s="655"/>
      <c r="DC42" s="658"/>
      <c r="DD42" s="632">
        <v>155778</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1156</v>
      </c>
      <c r="CS43" s="653"/>
      <c r="CT43" s="653"/>
      <c r="CU43" s="653"/>
      <c r="CV43" s="653"/>
      <c r="CW43" s="653"/>
      <c r="CX43" s="653"/>
      <c r="CY43" s="654"/>
      <c r="CZ43" s="628">
        <v>0</v>
      </c>
      <c r="DA43" s="655"/>
      <c r="DB43" s="655"/>
      <c r="DC43" s="658"/>
      <c r="DD43" s="632">
        <v>1156</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345</v>
      </c>
      <c r="CG44" s="621"/>
      <c r="CH44" s="621"/>
      <c r="CI44" s="621"/>
      <c r="CJ44" s="621"/>
      <c r="CK44" s="621"/>
      <c r="CL44" s="621"/>
      <c r="CM44" s="621"/>
      <c r="CN44" s="621"/>
      <c r="CO44" s="621"/>
      <c r="CP44" s="621"/>
      <c r="CQ44" s="622"/>
      <c r="CR44" s="623">
        <v>502394</v>
      </c>
      <c r="CS44" s="624"/>
      <c r="CT44" s="624"/>
      <c r="CU44" s="624"/>
      <c r="CV44" s="624"/>
      <c r="CW44" s="624"/>
      <c r="CX44" s="624"/>
      <c r="CY44" s="625"/>
      <c r="CZ44" s="628">
        <v>17.3</v>
      </c>
      <c r="DA44" s="629"/>
      <c r="DB44" s="629"/>
      <c r="DC44" s="635"/>
      <c r="DD44" s="632">
        <v>155589</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110850</v>
      </c>
      <c r="CS45" s="653"/>
      <c r="CT45" s="653"/>
      <c r="CU45" s="653"/>
      <c r="CV45" s="653"/>
      <c r="CW45" s="653"/>
      <c r="CX45" s="653"/>
      <c r="CY45" s="654"/>
      <c r="CZ45" s="628">
        <v>3.8</v>
      </c>
      <c r="DA45" s="655"/>
      <c r="DB45" s="655"/>
      <c r="DC45" s="658"/>
      <c r="DD45" s="632">
        <v>29996</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391544</v>
      </c>
      <c r="CS46" s="624"/>
      <c r="CT46" s="624"/>
      <c r="CU46" s="624"/>
      <c r="CV46" s="624"/>
      <c r="CW46" s="624"/>
      <c r="CX46" s="624"/>
      <c r="CY46" s="625"/>
      <c r="CZ46" s="628">
        <v>13.5</v>
      </c>
      <c r="DA46" s="629"/>
      <c r="DB46" s="629"/>
      <c r="DC46" s="635"/>
      <c r="DD46" s="632">
        <v>125593</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53801</v>
      </c>
      <c r="CS47" s="653"/>
      <c r="CT47" s="653"/>
      <c r="CU47" s="653"/>
      <c r="CV47" s="653"/>
      <c r="CW47" s="653"/>
      <c r="CX47" s="653"/>
      <c r="CY47" s="654"/>
      <c r="CZ47" s="628">
        <v>1.9</v>
      </c>
      <c r="DA47" s="655"/>
      <c r="DB47" s="655"/>
      <c r="DC47" s="658"/>
      <c r="DD47" s="632">
        <v>189</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2904141</v>
      </c>
      <c r="CS49" s="682"/>
      <c r="CT49" s="682"/>
      <c r="CU49" s="682"/>
      <c r="CV49" s="682"/>
      <c r="CW49" s="682"/>
      <c r="CX49" s="682"/>
      <c r="CY49" s="711"/>
      <c r="CZ49" s="703">
        <v>100</v>
      </c>
      <c r="DA49" s="712"/>
      <c r="DB49" s="712"/>
      <c r="DC49" s="713"/>
      <c r="DD49" s="714">
        <v>2070935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vIvzWTiyr19Le4ITbxy/rAPP3NT1BxY+EhtChQz1Orwd2ZUsKF1yq/9UunoYWwTU5IBQZYT8KTSDjho1nbcI+g==" saltValue="jBv6AaH6cHgqe7p1Eqhpn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H12" sqref="BH1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2929</v>
      </c>
      <c r="R7" s="753"/>
      <c r="S7" s="753"/>
      <c r="T7" s="753"/>
      <c r="U7" s="753"/>
      <c r="V7" s="753">
        <v>2906</v>
      </c>
      <c r="W7" s="753"/>
      <c r="X7" s="753"/>
      <c r="Y7" s="753"/>
      <c r="Z7" s="753"/>
      <c r="AA7" s="753">
        <v>23</v>
      </c>
      <c r="AB7" s="753"/>
      <c r="AC7" s="753"/>
      <c r="AD7" s="753"/>
      <c r="AE7" s="754"/>
      <c r="AF7" s="755">
        <v>17</v>
      </c>
      <c r="AG7" s="756"/>
      <c r="AH7" s="756"/>
      <c r="AI7" s="756"/>
      <c r="AJ7" s="757"/>
      <c r="AK7" s="758">
        <v>307</v>
      </c>
      <c r="AL7" s="759"/>
      <c r="AM7" s="759"/>
      <c r="AN7" s="759"/>
      <c r="AO7" s="759"/>
      <c r="AP7" s="759">
        <v>2398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549</v>
      </c>
      <c r="BT7" s="747"/>
      <c r="BU7" s="747"/>
      <c r="BV7" s="747"/>
      <c r="BW7" s="747"/>
      <c r="BX7" s="747"/>
      <c r="BY7" s="747"/>
      <c r="BZ7" s="747"/>
      <c r="CA7" s="747"/>
      <c r="CB7" s="747"/>
      <c r="CC7" s="747"/>
      <c r="CD7" s="747"/>
      <c r="CE7" s="747"/>
      <c r="CF7" s="747"/>
      <c r="CG7" s="762"/>
      <c r="CH7" s="743">
        <v>0</v>
      </c>
      <c r="CI7" s="744"/>
      <c r="CJ7" s="744"/>
      <c r="CK7" s="744"/>
      <c r="CL7" s="745"/>
      <c r="CM7" s="743">
        <v>11</v>
      </c>
      <c r="CN7" s="744"/>
      <c r="CO7" s="744"/>
      <c r="CP7" s="744"/>
      <c r="CQ7" s="745"/>
      <c r="CR7" s="743">
        <v>6</v>
      </c>
      <c r="CS7" s="744"/>
      <c r="CT7" s="744"/>
      <c r="CU7" s="744"/>
      <c r="CV7" s="745"/>
      <c r="CW7" s="743" t="s">
        <v>550</v>
      </c>
      <c r="CX7" s="744"/>
      <c r="CY7" s="744"/>
      <c r="CZ7" s="744"/>
      <c r="DA7" s="745"/>
      <c r="DB7" s="743" t="s">
        <v>550</v>
      </c>
      <c r="DC7" s="744"/>
      <c r="DD7" s="744"/>
      <c r="DE7" s="744"/>
      <c r="DF7" s="745"/>
      <c r="DG7" s="743" t="s">
        <v>550</v>
      </c>
      <c r="DH7" s="744"/>
      <c r="DI7" s="744"/>
      <c r="DJ7" s="744"/>
      <c r="DK7" s="745"/>
      <c r="DL7" s="743" t="s">
        <v>550</v>
      </c>
      <c r="DM7" s="744"/>
      <c r="DN7" s="744"/>
      <c r="DO7" s="744"/>
      <c r="DP7" s="745"/>
      <c r="DQ7" s="743" t="s">
        <v>550</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13</v>
      </c>
      <c r="R8" s="784"/>
      <c r="S8" s="784"/>
      <c r="T8" s="784"/>
      <c r="U8" s="784"/>
      <c r="V8" s="784">
        <v>9</v>
      </c>
      <c r="W8" s="784"/>
      <c r="X8" s="784"/>
      <c r="Y8" s="784"/>
      <c r="Z8" s="784"/>
      <c r="AA8" s="784">
        <v>4</v>
      </c>
      <c r="AB8" s="784"/>
      <c r="AC8" s="784"/>
      <c r="AD8" s="784"/>
      <c r="AE8" s="785"/>
      <c r="AF8" s="786">
        <v>4</v>
      </c>
      <c r="AG8" s="787"/>
      <c r="AH8" s="787"/>
      <c r="AI8" s="787"/>
      <c r="AJ8" s="788"/>
      <c r="AK8" s="769">
        <v>11</v>
      </c>
      <c r="AL8" s="770"/>
      <c r="AM8" s="770"/>
      <c r="AN8" s="770"/>
      <c r="AO8" s="770"/>
      <c r="AP8" s="770" t="s">
        <v>550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2942</v>
      </c>
      <c r="R23" s="793"/>
      <c r="S23" s="793"/>
      <c r="T23" s="793"/>
      <c r="U23" s="793"/>
      <c r="V23" s="793">
        <v>2915</v>
      </c>
      <c r="W23" s="793"/>
      <c r="X23" s="793"/>
      <c r="Y23" s="793"/>
      <c r="Z23" s="793"/>
      <c r="AA23" s="793">
        <v>27</v>
      </c>
      <c r="AB23" s="793"/>
      <c r="AC23" s="793"/>
      <c r="AD23" s="793"/>
      <c r="AE23" s="794"/>
      <c r="AF23" s="795">
        <v>21</v>
      </c>
      <c r="AG23" s="793"/>
      <c r="AH23" s="793"/>
      <c r="AI23" s="793"/>
      <c r="AJ23" s="796"/>
      <c r="AK23" s="797"/>
      <c r="AL23" s="798"/>
      <c r="AM23" s="798"/>
      <c r="AN23" s="798"/>
      <c r="AO23" s="798"/>
      <c r="AP23" s="793">
        <v>2398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189</v>
      </c>
      <c r="R28" s="823"/>
      <c r="S28" s="823"/>
      <c r="T28" s="823"/>
      <c r="U28" s="823"/>
      <c r="V28" s="823">
        <v>182</v>
      </c>
      <c r="W28" s="823"/>
      <c r="X28" s="823"/>
      <c r="Y28" s="823"/>
      <c r="Z28" s="823"/>
      <c r="AA28" s="823">
        <v>7</v>
      </c>
      <c r="AB28" s="823"/>
      <c r="AC28" s="823"/>
      <c r="AD28" s="823"/>
      <c r="AE28" s="824"/>
      <c r="AF28" s="825">
        <v>7</v>
      </c>
      <c r="AG28" s="823"/>
      <c r="AH28" s="823"/>
      <c r="AI28" s="823"/>
      <c r="AJ28" s="826"/>
      <c r="AK28" s="827">
        <v>10</v>
      </c>
      <c r="AL28" s="828"/>
      <c r="AM28" s="828"/>
      <c r="AN28" s="828"/>
      <c r="AO28" s="828"/>
      <c r="AP28" s="828" t="s">
        <v>550</v>
      </c>
      <c r="AQ28" s="828"/>
      <c r="AR28" s="828"/>
      <c r="AS28" s="828"/>
      <c r="AT28" s="828"/>
      <c r="AU28" s="828" t="s">
        <v>550</v>
      </c>
      <c r="AV28" s="828"/>
      <c r="AW28" s="828"/>
      <c r="AX28" s="828"/>
      <c r="AY28" s="828"/>
      <c r="AZ28" s="829" t="s">
        <v>122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206</v>
      </c>
      <c r="R29" s="784"/>
      <c r="S29" s="784"/>
      <c r="T29" s="784"/>
      <c r="U29" s="784"/>
      <c r="V29" s="784">
        <v>200</v>
      </c>
      <c r="W29" s="784"/>
      <c r="X29" s="784"/>
      <c r="Y29" s="784"/>
      <c r="Z29" s="784"/>
      <c r="AA29" s="784">
        <v>6</v>
      </c>
      <c r="AB29" s="784"/>
      <c r="AC29" s="784"/>
      <c r="AD29" s="784"/>
      <c r="AE29" s="785"/>
      <c r="AF29" s="786">
        <v>6</v>
      </c>
      <c r="AG29" s="787"/>
      <c r="AH29" s="787"/>
      <c r="AI29" s="787"/>
      <c r="AJ29" s="788"/>
      <c r="AK29" s="834">
        <v>46</v>
      </c>
      <c r="AL29" s="830"/>
      <c r="AM29" s="830"/>
      <c r="AN29" s="830"/>
      <c r="AO29" s="830"/>
      <c r="AP29" s="830" t="s">
        <v>550</v>
      </c>
      <c r="AQ29" s="830"/>
      <c r="AR29" s="830"/>
      <c r="AS29" s="830"/>
      <c r="AT29" s="830"/>
      <c r="AU29" s="830" t="s">
        <v>550</v>
      </c>
      <c r="AV29" s="830"/>
      <c r="AW29" s="830"/>
      <c r="AX29" s="830"/>
      <c r="AY29" s="830"/>
      <c r="AZ29" s="831" t="s">
        <v>122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24</v>
      </c>
      <c r="R30" s="784"/>
      <c r="S30" s="784"/>
      <c r="T30" s="784"/>
      <c r="U30" s="784"/>
      <c r="V30" s="784">
        <v>24</v>
      </c>
      <c r="W30" s="784"/>
      <c r="X30" s="784"/>
      <c r="Y30" s="784"/>
      <c r="Z30" s="784"/>
      <c r="AA30" s="784">
        <v>0</v>
      </c>
      <c r="AB30" s="784"/>
      <c r="AC30" s="784"/>
      <c r="AD30" s="784"/>
      <c r="AE30" s="785"/>
      <c r="AF30" s="786">
        <v>0</v>
      </c>
      <c r="AG30" s="787"/>
      <c r="AH30" s="787"/>
      <c r="AI30" s="787"/>
      <c r="AJ30" s="788"/>
      <c r="AK30" s="834">
        <v>7</v>
      </c>
      <c r="AL30" s="830"/>
      <c r="AM30" s="830"/>
      <c r="AN30" s="830"/>
      <c r="AO30" s="830"/>
      <c r="AP30" s="830" t="s">
        <v>550</v>
      </c>
      <c r="AQ30" s="830"/>
      <c r="AR30" s="830"/>
      <c r="AS30" s="830"/>
      <c r="AT30" s="830"/>
      <c r="AU30" s="830" t="s">
        <v>550</v>
      </c>
      <c r="AV30" s="830"/>
      <c r="AW30" s="830"/>
      <c r="AX30" s="830"/>
      <c r="AY30" s="830"/>
      <c r="AZ30" s="831" t="s">
        <v>122</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t="s">
        <v>550</v>
      </c>
      <c r="R31" s="784"/>
      <c r="S31" s="784"/>
      <c r="T31" s="784"/>
      <c r="U31" s="784"/>
      <c r="V31" s="784" t="s">
        <v>550</v>
      </c>
      <c r="W31" s="784"/>
      <c r="X31" s="784"/>
      <c r="Y31" s="784"/>
      <c r="Z31" s="784"/>
      <c r="AA31" s="784" t="s">
        <v>550</v>
      </c>
      <c r="AB31" s="784"/>
      <c r="AC31" s="784"/>
      <c r="AD31" s="784"/>
      <c r="AE31" s="785"/>
      <c r="AF31" s="786">
        <v>17</v>
      </c>
      <c r="AG31" s="787"/>
      <c r="AH31" s="787"/>
      <c r="AI31" s="787"/>
      <c r="AJ31" s="788"/>
      <c r="AK31" s="834">
        <v>70</v>
      </c>
      <c r="AL31" s="830"/>
      <c r="AM31" s="830"/>
      <c r="AN31" s="830"/>
      <c r="AO31" s="830"/>
      <c r="AP31" s="830">
        <v>600</v>
      </c>
      <c r="AQ31" s="830"/>
      <c r="AR31" s="830"/>
      <c r="AS31" s="830"/>
      <c r="AT31" s="830"/>
      <c r="AU31" s="830">
        <v>522</v>
      </c>
      <c r="AV31" s="830"/>
      <c r="AW31" s="830"/>
      <c r="AX31" s="830"/>
      <c r="AY31" s="830"/>
      <c r="AZ31" s="831" t="s">
        <v>122</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t="s">
        <v>550</v>
      </c>
      <c r="R32" s="784"/>
      <c r="S32" s="784"/>
      <c r="T32" s="784"/>
      <c r="U32" s="784"/>
      <c r="V32" s="784" t="s">
        <v>550</v>
      </c>
      <c r="W32" s="784"/>
      <c r="X32" s="784"/>
      <c r="Y32" s="784"/>
      <c r="Z32" s="784"/>
      <c r="AA32" s="784" t="s">
        <v>550</v>
      </c>
      <c r="AB32" s="784"/>
      <c r="AC32" s="784"/>
      <c r="AD32" s="784"/>
      <c r="AE32" s="785"/>
      <c r="AF32" s="786">
        <v>13</v>
      </c>
      <c r="AG32" s="787"/>
      <c r="AH32" s="787"/>
      <c r="AI32" s="787"/>
      <c r="AJ32" s="788"/>
      <c r="AK32" s="834">
        <v>77</v>
      </c>
      <c r="AL32" s="830"/>
      <c r="AM32" s="830"/>
      <c r="AN32" s="830"/>
      <c r="AO32" s="830"/>
      <c r="AP32" s="830">
        <v>400</v>
      </c>
      <c r="AQ32" s="830"/>
      <c r="AR32" s="830"/>
      <c r="AS32" s="830"/>
      <c r="AT32" s="830"/>
      <c r="AU32" s="830">
        <v>358</v>
      </c>
      <c r="AV32" s="830"/>
      <c r="AW32" s="830"/>
      <c r="AX32" s="830"/>
      <c r="AY32" s="830"/>
      <c r="AZ32" s="831" t="s">
        <v>122</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43</v>
      </c>
      <c r="AG63" s="844"/>
      <c r="AH63" s="844"/>
      <c r="AI63" s="844"/>
      <c r="AJ63" s="845"/>
      <c r="AK63" s="846"/>
      <c r="AL63" s="841"/>
      <c r="AM63" s="841"/>
      <c r="AN63" s="841"/>
      <c r="AO63" s="841"/>
      <c r="AP63" s="844">
        <v>1000</v>
      </c>
      <c r="AQ63" s="844"/>
      <c r="AR63" s="844"/>
      <c r="AS63" s="844"/>
      <c r="AT63" s="844"/>
      <c r="AU63" s="844">
        <v>880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547</v>
      </c>
      <c r="C68" s="870"/>
      <c r="D68" s="870"/>
      <c r="E68" s="870"/>
      <c r="F68" s="870"/>
      <c r="G68" s="870"/>
      <c r="H68" s="870"/>
      <c r="I68" s="870"/>
      <c r="J68" s="870"/>
      <c r="K68" s="870"/>
      <c r="L68" s="870"/>
      <c r="M68" s="870"/>
      <c r="N68" s="870"/>
      <c r="O68" s="870"/>
      <c r="P68" s="871"/>
      <c r="Q68" s="872">
        <v>722</v>
      </c>
      <c r="R68" s="866"/>
      <c r="S68" s="866"/>
      <c r="T68" s="866"/>
      <c r="U68" s="866"/>
      <c r="V68" s="866">
        <v>697</v>
      </c>
      <c r="W68" s="866"/>
      <c r="X68" s="866"/>
      <c r="Y68" s="866"/>
      <c r="Z68" s="866"/>
      <c r="AA68" s="866">
        <v>25</v>
      </c>
      <c r="AB68" s="866"/>
      <c r="AC68" s="866"/>
      <c r="AD68" s="866"/>
      <c r="AE68" s="866"/>
      <c r="AF68" s="866">
        <v>25</v>
      </c>
      <c r="AG68" s="866"/>
      <c r="AH68" s="866"/>
      <c r="AI68" s="866"/>
      <c r="AJ68" s="866"/>
      <c r="AK68" s="866" t="s">
        <v>550</v>
      </c>
      <c r="AL68" s="866"/>
      <c r="AM68" s="866"/>
      <c r="AN68" s="866"/>
      <c r="AO68" s="866"/>
      <c r="AP68" s="866" t="s">
        <v>550</v>
      </c>
      <c r="AQ68" s="866"/>
      <c r="AR68" s="866"/>
      <c r="AS68" s="866"/>
      <c r="AT68" s="866"/>
      <c r="AU68" s="866" t="s">
        <v>550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548</v>
      </c>
      <c r="C69" s="874"/>
      <c r="D69" s="874"/>
      <c r="E69" s="874"/>
      <c r="F69" s="874"/>
      <c r="G69" s="874"/>
      <c r="H69" s="874"/>
      <c r="I69" s="874"/>
      <c r="J69" s="874"/>
      <c r="K69" s="874"/>
      <c r="L69" s="874"/>
      <c r="M69" s="874"/>
      <c r="N69" s="874"/>
      <c r="O69" s="874"/>
      <c r="P69" s="875"/>
      <c r="Q69" s="876">
        <v>1057</v>
      </c>
      <c r="R69" s="830"/>
      <c r="S69" s="830"/>
      <c r="T69" s="830"/>
      <c r="U69" s="830"/>
      <c r="V69" s="830">
        <v>1018</v>
      </c>
      <c r="W69" s="830"/>
      <c r="X69" s="830"/>
      <c r="Y69" s="830"/>
      <c r="Z69" s="830"/>
      <c r="AA69" s="830">
        <v>39</v>
      </c>
      <c r="AB69" s="830"/>
      <c r="AC69" s="830"/>
      <c r="AD69" s="830"/>
      <c r="AE69" s="830"/>
      <c r="AF69" s="830">
        <v>39</v>
      </c>
      <c r="AG69" s="830"/>
      <c r="AH69" s="830"/>
      <c r="AI69" s="830"/>
      <c r="AJ69" s="830"/>
      <c r="AK69" s="830" t="s">
        <v>550</v>
      </c>
      <c r="AL69" s="830"/>
      <c r="AM69" s="830"/>
      <c r="AN69" s="830"/>
      <c r="AO69" s="830"/>
      <c r="AP69" s="830">
        <v>33</v>
      </c>
      <c r="AQ69" s="830"/>
      <c r="AR69" s="830"/>
      <c r="AS69" s="830"/>
      <c r="AT69" s="830"/>
      <c r="AU69" s="830" t="s">
        <v>550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64</v>
      </c>
      <c r="AG88" s="844"/>
      <c r="AH88" s="844"/>
      <c r="AI88" s="844"/>
      <c r="AJ88" s="844"/>
      <c r="AK88" s="841"/>
      <c r="AL88" s="841"/>
      <c r="AM88" s="841"/>
      <c r="AN88" s="841"/>
      <c r="AO88" s="841"/>
      <c r="AP88" s="844">
        <v>33</v>
      </c>
      <c r="AQ88" s="844"/>
      <c r="AR88" s="844"/>
      <c r="AS88" s="844"/>
      <c r="AT88" s="844"/>
      <c r="AU88" s="844" t="s">
        <v>550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6</v>
      </c>
      <c r="CS102" s="852"/>
      <c r="CT102" s="852"/>
      <c r="CU102" s="852"/>
      <c r="CV102" s="891"/>
      <c r="CW102" s="890" t="s">
        <v>550</v>
      </c>
      <c r="CX102" s="852"/>
      <c r="CY102" s="852"/>
      <c r="CZ102" s="852"/>
      <c r="DA102" s="891"/>
      <c r="DB102" s="890" t="s">
        <v>550</v>
      </c>
      <c r="DC102" s="852"/>
      <c r="DD102" s="852"/>
      <c r="DE102" s="852"/>
      <c r="DF102" s="891"/>
      <c r="DG102" s="890" t="s">
        <v>550</v>
      </c>
      <c r="DH102" s="852"/>
      <c r="DI102" s="852"/>
      <c r="DJ102" s="852"/>
      <c r="DK102" s="891"/>
      <c r="DL102" s="890" t="s">
        <v>550</v>
      </c>
      <c r="DM102" s="852"/>
      <c r="DN102" s="852"/>
      <c r="DO102" s="852"/>
      <c r="DP102" s="891"/>
      <c r="DQ102" s="890" t="s">
        <v>550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250617</v>
      </c>
      <c r="AB110" s="900"/>
      <c r="AC110" s="900"/>
      <c r="AD110" s="900"/>
      <c r="AE110" s="901"/>
      <c r="AF110" s="902">
        <v>238182</v>
      </c>
      <c r="AG110" s="900"/>
      <c r="AH110" s="900"/>
      <c r="AI110" s="900"/>
      <c r="AJ110" s="901"/>
      <c r="AK110" s="902">
        <v>223222</v>
      </c>
      <c r="AL110" s="900"/>
      <c r="AM110" s="900"/>
      <c r="AN110" s="900"/>
      <c r="AO110" s="901"/>
      <c r="AP110" s="903">
        <v>15.9</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2158420</v>
      </c>
      <c r="BR110" s="931"/>
      <c r="BS110" s="931"/>
      <c r="BT110" s="931"/>
      <c r="BU110" s="931"/>
      <c r="BV110" s="931">
        <v>2238539</v>
      </c>
      <c r="BW110" s="931"/>
      <c r="BX110" s="931"/>
      <c r="BY110" s="931"/>
      <c r="BZ110" s="931"/>
      <c r="CA110" s="931">
        <v>2398408</v>
      </c>
      <c r="CB110" s="931"/>
      <c r="CC110" s="931"/>
      <c r="CD110" s="931"/>
      <c r="CE110" s="931"/>
      <c r="CF110" s="944">
        <v>170.5</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2210</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989862</v>
      </c>
      <c r="BR112" s="926"/>
      <c r="BS112" s="926"/>
      <c r="BT112" s="926"/>
      <c r="BU112" s="926"/>
      <c r="BV112" s="926">
        <v>936803</v>
      </c>
      <c r="BW112" s="926"/>
      <c r="BX112" s="926"/>
      <c r="BY112" s="926"/>
      <c r="BZ112" s="926"/>
      <c r="CA112" s="926">
        <v>880186</v>
      </c>
      <c r="CB112" s="926"/>
      <c r="CC112" s="926"/>
      <c r="CD112" s="926"/>
      <c r="CE112" s="926"/>
      <c r="CF112" s="920">
        <v>62.6</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106155</v>
      </c>
      <c r="AB113" s="938"/>
      <c r="AC113" s="938"/>
      <c r="AD113" s="938"/>
      <c r="AE113" s="939"/>
      <c r="AF113" s="940">
        <v>106746</v>
      </c>
      <c r="AG113" s="938"/>
      <c r="AH113" s="938"/>
      <c r="AI113" s="938"/>
      <c r="AJ113" s="939"/>
      <c r="AK113" s="940">
        <v>115150</v>
      </c>
      <c r="AL113" s="938"/>
      <c r="AM113" s="938"/>
      <c r="AN113" s="938"/>
      <c r="AO113" s="939"/>
      <c r="AP113" s="941">
        <v>8.1999999999999993</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952</v>
      </c>
      <c r="AB114" s="959"/>
      <c r="AC114" s="959"/>
      <c r="AD114" s="959"/>
      <c r="AE114" s="960"/>
      <c r="AF114" s="961">
        <v>32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338538</v>
      </c>
      <c r="BR114" s="926"/>
      <c r="BS114" s="926"/>
      <c r="BT114" s="926"/>
      <c r="BU114" s="926"/>
      <c r="BV114" s="926">
        <v>363338</v>
      </c>
      <c r="BW114" s="926"/>
      <c r="BX114" s="926"/>
      <c r="BY114" s="926"/>
      <c r="BZ114" s="926"/>
      <c r="CA114" s="926">
        <v>362990</v>
      </c>
      <c r="CB114" s="926"/>
      <c r="CC114" s="926"/>
      <c r="CD114" s="926"/>
      <c r="CE114" s="926"/>
      <c r="CF114" s="920">
        <v>25.8</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171</v>
      </c>
      <c r="AB115" s="938"/>
      <c r="AC115" s="938"/>
      <c r="AD115" s="938"/>
      <c r="AE115" s="939"/>
      <c r="AF115" s="940">
        <v>132</v>
      </c>
      <c r="AG115" s="938"/>
      <c r="AH115" s="938"/>
      <c r="AI115" s="938"/>
      <c r="AJ115" s="939"/>
      <c r="AK115" s="940">
        <v>98</v>
      </c>
      <c r="AL115" s="938"/>
      <c r="AM115" s="938"/>
      <c r="AN115" s="938"/>
      <c r="AO115" s="939"/>
      <c r="AP115" s="941">
        <v>0</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357895</v>
      </c>
      <c r="AB117" s="979"/>
      <c r="AC117" s="979"/>
      <c r="AD117" s="979"/>
      <c r="AE117" s="980"/>
      <c r="AF117" s="981">
        <v>345092</v>
      </c>
      <c r="AG117" s="979"/>
      <c r="AH117" s="979"/>
      <c r="AI117" s="979"/>
      <c r="AJ117" s="980"/>
      <c r="AK117" s="981">
        <v>338470</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3489030</v>
      </c>
      <c r="BR119" s="1000"/>
      <c r="BS119" s="1000"/>
      <c r="BT119" s="1000"/>
      <c r="BU119" s="1000"/>
      <c r="BV119" s="1000">
        <v>3538680</v>
      </c>
      <c r="BW119" s="1000"/>
      <c r="BX119" s="1000"/>
      <c r="BY119" s="1000"/>
      <c r="BZ119" s="1000"/>
      <c r="CA119" s="1000">
        <v>3641584</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2210</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3486373</v>
      </c>
      <c r="BR120" s="931"/>
      <c r="BS120" s="931"/>
      <c r="BT120" s="931"/>
      <c r="BU120" s="931"/>
      <c r="BV120" s="931">
        <v>3433963</v>
      </c>
      <c r="BW120" s="931"/>
      <c r="BX120" s="931"/>
      <c r="BY120" s="931"/>
      <c r="BZ120" s="931"/>
      <c r="CA120" s="931">
        <v>3263997</v>
      </c>
      <c r="CB120" s="931"/>
      <c r="CC120" s="931"/>
      <c r="CD120" s="931"/>
      <c r="CE120" s="931"/>
      <c r="CF120" s="944">
        <v>232</v>
      </c>
      <c r="CG120" s="945"/>
      <c r="CH120" s="945"/>
      <c r="CI120" s="945"/>
      <c r="CJ120" s="945"/>
      <c r="CK120" s="1006" t="s">
        <v>445</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521709</v>
      </c>
      <c r="DR120" s="931"/>
      <c r="DS120" s="931"/>
      <c r="DT120" s="931"/>
      <c r="DU120" s="931"/>
      <c r="DV120" s="932">
        <v>37.1</v>
      </c>
      <c r="DW120" s="932"/>
      <c r="DX120" s="932"/>
      <c r="DY120" s="932"/>
      <c r="DZ120" s="933"/>
    </row>
    <row r="121" spans="1:130" s="218" customFormat="1" ht="26.25" customHeight="1" x14ac:dyDescent="0.15">
      <c r="A121" s="1058"/>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60600</v>
      </c>
      <c r="BR121" s="926"/>
      <c r="BS121" s="926"/>
      <c r="BT121" s="926"/>
      <c r="BU121" s="926"/>
      <c r="BV121" s="926">
        <v>57092</v>
      </c>
      <c r="BW121" s="926"/>
      <c r="BX121" s="926"/>
      <c r="BY121" s="926"/>
      <c r="BZ121" s="926"/>
      <c r="CA121" s="926">
        <v>53577</v>
      </c>
      <c r="CB121" s="926"/>
      <c r="CC121" s="926"/>
      <c r="CD121" s="926"/>
      <c r="CE121" s="926"/>
      <c r="CF121" s="920">
        <v>3.8</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358477</v>
      </c>
      <c r="DR121" s="926"/>
      <c r="DS121" s="926"/>
      <c r="DT121" s="926"/>
      <c r="DU121" s="926"/>
      <c r="DV121" s="927">
        <v>25.5</v>
      </c>
      <c r="DW121" s="927"/>
      <c r="DX121" s="927"/>
      <c r="DY121" s="927"/>
      <c r="DZ121" s="928"/>
    </row>
    <row r="122" spans="1:130" s="218" customFormat="1" ht="26.25" customHeight="1" x14ac:dyDescent="0.15">
      <c r="A122" s="1058"/>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1078702</v>
      </c>
      <c r="BR122" s="1000"/>
      <c r="BS122" s="1000"/>
      <c r="BT122" s="1000"/>
      <c r="BU122" s="1000"/>
      <c r="BV122" s="1000">
        <v>997083</v>
      </c>
      <c r="BW122" s="1000"/>
      <c r="BX122" s="1000"/>
      <c r="BY122" s="1000"/>
      <c r="BZ122" s="1000"/>
      <c r="CA122" s="1000">
        <v>2135799</v>
      </c>
      <c r="CB122" s="1000"/>
      <c r="CC122" s="1000"/>
      <c r="CD122" s="1000"/>
      <c r="CE122" s="1000"/>
      <c r="CF122" s="1017">
        <v>151.80000000000001</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8"/>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64">
        <v>4625675</v>
      </c>
      <c r="BR123" s="1031"/>
      <c r="BS123" s="1031"/>
      <c r="BT123" s="1031"/>
      <c r="BU123" s="1031"/>
      <c r="BV123" s="1031">
        <v>4488138</v>
      </c>
      <c r="BW123" s="1031"/>
      <c r="BX123" s="1031"/>
      <c r="BY123" s="1031"/>
      <c r="BZ123" s="1031"/>
      <c r="CA123" s="1031">
        <v>5453373</v>
      </c>
      <c r="CB123" s="1031"/>
      <c r="CC123" s="1031"/>
      <c r="CD123" s="1031"/>
      <c r="CE123" s="1031"/>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8"/>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989862</v>
      </c>
      <c r="DH124" s="986"/>
      <c r="DI124" s="986"/>
      <c r="DJ124" s="986"/>
      <c r="DK124" s="987"/>
      <c r="DL124" s="985">
        <v>936803</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171</v>
      </c>
      <c r="AB127" s="959"/>
      <c r="AC127" s="959"/>
      <c r="AD127" s="959"/>
      <c r="AE127" s="960"/>
      <c r="AF127" s="961">
        <v>132</v>
      </c>
      <c r="AG127" s="959"/>
      <c r="AH127" s="959"/>
      <c r="AI127" s="959"/>
      <c r="AJ127" s="960"/>
      <c r="AK127" s="961">
        <v>98</v>
      </c>
      <c r="AL127" s="959"/>
      <c r="AM127" s="959"/>
      <c r="AN127" s="959"/>
      <c r="AO127" s="960"/>
      <c r="AP127" s="962">
        <v>0</v>
      </c>
      <c r="AQ127" s="963"/>
      <c r="AR127" s="963"/>
      <c r="AS127" s="963"/>
      <c r="AT127" s="964"/>
      <c r="AU127" s="220"/>
      <c r="AV127" s="220"/>
      <c r="AW127" s="220"/>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462</v>
      </c>
      <c r="X128" s="1044"/>
      <c r="Y128" s="1044"/>
      <c r="Z128" s="1045"/>
      <c r="AA128" s="1046">
        <v>6654</v>
      </c>
      <c r="AB128" s="1047"/>
      <c r="AC128" s="1047"/>
      <c r="AD128" s="1047"/>
      <c r="AE128" s="1048"/>
      <c r="AF128" s="1049">
        <v>3626</v>
      </c>
      <c r="AG128" s="1047"/>
      <c r="AH128" s="1047"/>
      <c r="AI128" s="1047"/>
      <c r="AJ128" s="1048"/>
      <c r="AK128" s="1049">
        <v>3627</v>
      </c>
      <c r="AL128" s="1047"/>
      <c r="AM128" s="1047"/>
      <c r="AN128" s="1047"/>
      <c r="AO128" s="1048"/>
      <c r="AP128" s="1050"/>
      <c r="AQ128" s="1051"/>
      <c r="AR128" s="1051"/>
      <c r="AS128" s="1051"/>
      <c r="AT128" s="1052"/>
      <c r="AU128" s="220"/>
      <c r="AV128" s="220"/>
      <c r="AW128" s="220"/>
      <c r="AX128" s="896" t="s">
        <v>463</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464</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1600418</v>
      </c>
      <c r="AB129" s="959"/>
      <c r="AC129" s="959"/>
      <c r="AD129" s="959"/>
      <c r="AE129" s="960"/>
      <c r="AF129" s="961">
        <v>1596778</v>
      </c>
      <c r="AG129" s="959"/>
      <c r="AH129" s="959"/>
      <c r="AI129" s="959"/>
      <c r="AJ129" s="960"/>
      <c r="AK129" s="961">
        <v>1632941</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248505</v>
      </c>
      <c r="AB130" s="959"/>
      <c r="AC130" s="959"/>
      <c r="AD130" s="959"/>
      <c r="AE130" s="960"/>
      <c r="AF130" s="961">
        <v>235176</v>
      </c>
      <c r="AG130" s="959"/>
      <c r="AH130" s="959"/>
      <c r="AI130" s="959"/>
      <c r="AJ130" s="960"/>
      <c r="AK130" s="961">
        <v>225883</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7.7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1351913</v>
      </c>
      <c r="AB131" s="986"/>
      <c r="AC131" s="986"/>
      <c r="AD131" s="986"/>
      <c r="AE131" s="987"/>
      <c r="AF131" s="985">
        <v>1361602</v>
      </c>
      <c r="AG131" s="986"/>
      <c r="AH131" s="986"/>
      <c r="AI131" s="986"/>
      <c r="AJ131" s="987"/>
      <c r="AK131" s="985">
        <v>1407058</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7.5993060000000003</v>
      </c>
      <c r="AB132" s="1097"/>
      <c r="AC132" s="1097"/>
      <c r="AD132" s="1097"/>
      <c r="AE132" s="1098"/>
      <c r="AF132" s="1099">
        <v>7.8062459999999998</v>
      </c>
      <c r="AG132" s="1097"/>
      <c r="AH132" s="1097"/>
      <c r="AI132" s="1097"/>
      <c r="AJ132" s="1098"/>
      <c r="AK132" s="1099">
        <v>7.743817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6.7</v>
      </c>
      <c r="AB133" s="1080"/>
      <c r="AC133" s="1080"/>
      <c r="AD133" s="1080"/>
      <c r="AE133" s="1081"/>
      <c r="AF133" s="1079">
        <v>7.2</v>
      </c>
      <c r="AG133" s="1080"/>
      <c r="AH133" s="1080"/>
      <c r="AI133" s="1080"/>
      <c r="AJ133" s="1081"/>
      <c r="AK133" s="1079">
        <v>7.7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LDIep4rxZJGpFwVMyayzHJhj/hGtRFyugELcEo3qBWecjC/JHQxBV6VbrZ8iImXcguLCDfhlwL3vZ8oM2q4DA==" saltValue="ccgnhqdiGd2oh8ETq9vs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AL49" zoomScaleNormal="85" zoomScaleSheetLayoutView="100" workbookViewId="0">
      <selection activeCell="BH95" sqref="BH95"/>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p+bTnd+vkVxlMbw25cIdSOHSkzdvbM/ov2SzrWDZsA+QIph5j4/JuwWWXZx9XVHunoA21WGxw6Y2b8gYz1zeFw==" saltValue="3qoJ3OOFdf6+c4iHWXgrk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I49"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fVWUj3T999ACNlWAz3grJrof5jXqADp6+shorEzcy8Q2RUQ8iV8Zj0a6AvOsTK8E6vUXDisRSgvRJWQFv27Kg==" saltValue="sAvQi8RWNzhW/DVJhGWKiw=="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F1"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425783</v>
      </c>
      <c r="AP9" s="269">
        <v>423665</v>
      </c>
      <c r="AQ9" s="270">
        <v>263788</v>
      </c>
      <c r="AR9" s="271">
        <v>60.6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80248</v>
      </c>
      <c r="AP10" s="272">
        <v>79849</v>
      </c>
      <c r="AQ10" s="273">
        <v>39680</v>
      </c>
      <c r="AR10" s="274">
        <v>101.2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13611</v>
      </c>
      <c r="AP11" s="272">
        <v>13543</v>
      </c>
      <c r="AQ11" s="273">
        <v>4557</v>
      </c>
      <c r="AR11" s="274">
        <v>197.2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t="s">
        <v>487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20492</v>
      </c>
      <c r="AP13" s="272">
        <v>20390</v>
      </c>
      <c r="AQ13" s="273">
        <v>12917</v>
      </c>
      <c r="AR13" s="274">
        <v>57.9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1156</v>
      </c>
      <c r="AP14" s="272">
        <v>1150</v>
      </c>
      <c r="AQ14" s="273">
        <v>4746</v>
      </c>
      <c r="AR14" s="274">
        <v>-75.8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-16720</v>
      </c>
      <c r="AP15" s="272">
        <v>-16637</v>
      </c>
      <c r="AQ15" s="273">
        <v>-12765</v>
      </c>
      <c r="AR15" s="274">
        <v>30.3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524570</v>
      </c>
      <c r="AP16" s="272">
        <v>521960</v>
      </c>
      <c r="AQ16" s="273">
        <v>312922</v>
      </c>
      <c r="AR16" s="274">
        <v>66.8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36.82</v>
      </c>
      <c r="AP21" s="286">
        <v>24.75</v>
      </c>
      <c r="AQ21" s="287">
        <v>12.07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94.6</v>
      </c>
      <c r="AP22" s="291">
        <v>95.6</v>
      </c>
      <c r="AQ22" s="292">
        <v>-1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223222</v>
      </c>
      <c r="AP32" s="300">
        <v>222111</v>
      </c>
      <c r="AQ32" s="301">
        <v>170896</v>
      </c>
      <c r="AR32" s="302">
        <v>30</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5</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115150</v>
      </c>
      <c r="AP35" s="300">
        <v>114577</v>
      </c>
      <c r="AQ35" s="301">
        <v>33138</v>
      </c>
      <c r="AR35" s="302">
        <v>245.8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t="s">
        <v>487</v>
      </c>
      <c r="AP36" s="300" t="s">
        <v>487</v>
      </c>
      <c r="AQ36" s="301">
        <v>2943</v>
      </c>
      <c r="AR36" s="302" t="s">
        <v>487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98</v>
      </c>
      <c r="AP37" s="300">
        <v>98</v>
      </c>
      <c r="AQ37" s="301">
        <v>1487</v>
      </c>
      <c r="AR37" s="302">
        <v>-93.4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60</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-3627</v>
      </c>
      <c r="AP39" s="300">
        <v>-3609</v>
      </c>
      <c r="AQ39" s="301">
        <v>-8408</v>
      </c>
      <c r="AR39" s="302">
        <v>-57.1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-225883</v>
      </c>
      <c r="AP40" s="300">
        <v>-224759</v>
      </c>
      <c r="AQ40" s="301">
        <v>-141122</v>
      </c>
      <c r="AR40" s="302">
        <v>59.3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108960</v>
      </c>
      <c r="AP41" s="300">
        <v>108418</v>
      </c>
      <c r="AQ41" s="301">
        <v>59000</v>
      </c>
      <c r="AR41" s="302">
        <v>83.8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806829</v>
      </c>
      <c r="AN51" s="322">
        <v>717181</v>
      </c>
      <c r="AO51" s="323">
        <v>162</v>
      </c>
      <c r="AP51" s="324">
        <v>301035</v>
      </c>
      <c r="AQ51" s="325">
        <v>12.2</v>
      </c>
      <c r="AR51" s="326">
        <v>149.80000000000001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50494</v>
      </c>
      <c r="AN52" s="330">
        <v>44884</v>
      </c>
      <c r="AO52" s="331">
        <v>-67.099999999999994</v>
      </c>
      <c r="AP52" s="332">
        <v>154376</v>
      </c>
      <c r="AQ52" s="333">
        <v>29.1</v>
      </c>
      <c r="AR52" s="334">
        <v>-96.2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333742</v>
      </c>
      <c r="AN53" s="322">
        <v>299858</v>
      </c>
      <c r="AO53" s="323">
        <v>-58.2</v>
      </c>
      <c r="AP53" s="324">
        <v>277467</v>
      </c>
      <c r="AQ53" s="325">
        <v>-7.8</v>
      </c>
      <c r="AR53" s="326">
        <v>-50.4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37036</v>
      </c>
      <c r="AN54" s="330">
        <v>33276</v>
      </c>
      <c r="AO54" s="331">
        <v>-25.9</v>
      </c>
      <c r="AP54" s="332">
        <v>128378</v>
      </c>
      <c r="AQ54" s="333">
        <v>-16.8</v>
      </c>
      <c r="AR54" s="334">
        <v>-9.1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196489</v>
      </c>
      <c r="AN55" s="322">
        <v>181766</v>
      </c>
      <c r="AO55" s="323">
        <v>-39.4</v>
      </c>
      <c r="AP55" s="324">
        <v>282256</v>
      </c>
      <c r="AQ55" s="325">
        <v>1.7</v>
      </c>
      <c r="AR55" s="326">
        <v>-41.1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37357</v>
      </c>
      <c r="AN56" s="330">
        <v>34558</v>
      </c>
      <c r="AO56" s="331">
        <v>3.9</v>
      </c>
      <c r="AP56" s="332">
        <v>145453</v>
      </c>
      <c r="AQ56" s="333">
        <v>13.3</v>
      </c>
      <c r="AR56" s="334">
        <v>-9.4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236285</v>
      </c>
      <c r="AN57" s="322">
        <v>225894</v>
      </c>
      <c r="AO57" s="323">
        <v>24.3</v>
      </c>
      <c r="AP57" s="324">
        <v>295341</v>
      </c>
      <c r="AQ57" s="325">
        <v>4.5999999999999996</v>
      </c>
      <c r="AR57" s="326">
        <v>19.7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99352</v>
      </c>
      <c r="AN58" s="330">
        <v>94983</v>
      </c>
      <c r="AO58" s="331">
        <v>174.9</v>
      </c>
      <c r="AP58" s="332">
        <v>137402</v>
      </c>
      <c r="AQ58" s="333">
        <v>-5.5</v>
      </c>
      <c r="AR58" s="334">
        <v>180.4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502394</v>
      </c>
      <c r="AN59" s="322">
        <v>499895</v>
      </c>
      <c r="AO59" s="323">
        <v>121.3</v>
      </c>
      <c r="AP59" s="324">
        <v>292845</v>
      </c>
      <c r="AQ59" s="325">
        <v>-0.8</v>
      </c>
      <c r="AR59" s="326">
        <v>122.1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391544</v>
      </c>
      <c r="AN60" s="330">
        <v>389596</v>
      </c>
      <c r="AO60" s="331">
        <v>310.2</v>
      </c>
      <c r="AP60" s="332">
        <v>143187</v>
      </c>
      <c r="AQ60" s="333">
        <v>4.2</v>
      </c>
      <c r="AR60" s="334">
        <v>306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415148</v>
      </c>
      <c r="AN61" s="337">
        <v>384919</v>
      </c>
      <c r="AO61" s="338">
        <v>42</v>
      </c>
      <c r="AP61" s="339">
        <v>289789</v>
      </c>
      <c r="AQ61" s="340">
        <v>2</v>
      </c>
      <c r="AR61" s="326">
        <v>40</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123157</v>
      </c>
      <c r="AN62" s="330">
        <v>119459</v>
      </c>
      <c r="AO62" s="331">
        <v>79.2</v>
      </c>
      <c r="AP62" s="332">
        <v>141759</v>
      </c>
      <c r="AQ62" s="333">
        <v>4.9000000000000004</v>
      </c>
      <c r="AR62" s="334">
        <v>74.3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lwNmdAB6pND2LSLX1pM/h4vRK2qjE4LwVFWt86U3E/H/M5aH3QUepPle3aO5ESrOZab7Jd6/1+C90hXB5hEgPA==" saltValue="d6yNst5P1Qtj+aqpCybYe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Normal="100" zoomScaleSheetLayoutView="55" workbookViewId="0">
      <selection activeCell="AE99" sqref="AE99"/>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S5xSPv6ElCIg1oe7qImHvuDAWDTAmR1q+od7AuGiBxJuR5m9ZTw12I4qN8Yqa5eaH1IHic4Dl37HHGlvY6h18A==" saltValue="Ontk9RY73v8/wEBA/IKCT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election activeCell="AG82" sqref="AG82"/>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BzhzkHc7CGEJGtuFMmGeictpMtPDXe9dOlfikq4NxMJL0bqRMwXeYsIEI9HRO6cJu6F2o2UEaK9UwEFx1vPBw==" saltValue="JX2YezteJn/5+y9IJ8KaQ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74.23</v>
      </c>
      <c r="G47" s="12">
        <v>68.97</v>
      </c>
      <c r="H47" s="12">
        <v>70.05</v>
      </c>
      <c r="I47" s="12">
        <v>70.22</v>
      </c>
      <c r="J47" s="13">
        <v>68.67</v>
      </c>
    </row>
    <row r="48" spans="2:10" ht="57.75" customHeight="1" x14ac:dyDescent="0.15">
      <c r="B48" s="14"/>
      <c r="C48" s="1141" t="s">
        <v>4</v>
      </c>
      <c r="D48" s="1141"/>
      <c r="E48" s="1142"/>
      <c r="F48" s="15">
        <v>1.65</v>
      </c>
      <c r="G48" s="16">
        <v>1.52</v>
      </c>
      <c r="H48" s="16">
        <v>1.1299999999999999</v>
      </c>
      <c r="I48" s="16">
        <v>0.76</v>
      </c>
      <c r="J48" s="17">
        <v>1.29</v>
      </c>
    </row>
    <row r="49" spans="2:10" ht="57.75" customHeight="1" thickBot="1" x14ac:dyDescent="0.2">
      <c r="B49" s="18"/>
      <c r="C49" s="1143" t="s">
        <v>5</v>
      </c>
      <c r="D49" s="1143"/>
      <c r="E49" s="1144"/>
      <c r="F49" s="19">
        <v>3.74</v>
      </c>
      <c r="G49" s="20" t="s">
        <v>530</v>
      </c>
      <c r="H49" s="20" t="s">
        <v>531</v>
      </c>
      <c r="I49" s="20" t="s">
        <v>532</v>
      </c>
      <c r="J49" s="21">
        <v>0.54</v>
      </c>
    </row>
    <row r="50" spans="2:10" x14ac:dyDescent="0.15"/>
  </sheetData>
  <sheetProtection algorithmName="SHA-512" hashValue="aMXI6jbvCtA7F3bnRTVXNlKuOPtSLv3OWEgx8pdTM4Qe7YOoIBzFOKf3vso0pJH02sX3uA2/T92m8FTqvnRpUw==" saltValue="B5agcUdVog2h9k1arUSpc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2026-02-23T04:09:48Z</dcterms:created>
  <dcterms:modified xsi:type="dcterms:W3CDTF">2026-03-11T07:49:19Z</dcterms:modified>
  <cp:category/>
</cp:coreProperties>
</file>