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zaisei01\財政係\04財政状況\予算決算関係\財政状況資料集・分析表\財政状況資料集（R7.3.12〆）\"/>
    </mc:Choice>
  </mc:AlternateContent>
  <xr:revisionPtr revIDLastSave="0" documentId="13_ncr:1_{22537081-E8CB-4952-8C38-BE55C1B8BB92}"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<sst xmlns="http://schemas.openxmlformats.org/spreadsheetml/2006/main" count="1126" uniqueCount="556">
  <si>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</si>
  <si>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</si>
  <si>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</si>
  <si>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</si>
  <si>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</si>
  <si>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</si>
  <si>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</si>
  <si>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</si>
  <si>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</si>
  <si>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</si>
  <si>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</si>
  <si>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</si>
  <si>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</si>
  <si>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</si>
  <si>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</si>
  <si>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</si>
  <si>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</si>
  <si>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</si>
  <si>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</si>
  <si>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</si>
  <si>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</si>
  <si>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</si>
  <si>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</si>
  <si>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</si>
  <si>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</si>
  <si>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</si>
  <si>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</si>
  <si>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</si>
  <si>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</si>
  <si>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</si>
  <si>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</si>
  <si>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</si>
  <si>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</si>
  <si>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</si>
  <si>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</si>
  <si>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</si>
  <si>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</si>
  <si>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</si>
  <si>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</si>
  <si>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</si>
  <si>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</si>
  <si>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</si>
  <si>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</si>
  <si>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</si>
  <si>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</si>
  <si>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</si>
  <si>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</si>
  <si>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</si>
  <si>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</si>
  <si>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</si>
  <si>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</si>
  <si>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</si>
  <si>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</si>
  <si>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</si>
  <si>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</si>
  <si>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</si>
  <si>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</si>
  <si>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</si>
  <si>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</si>
  <si>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</si>
  <si>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</si>
  <si>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</si>
  <si>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</si>
  <si>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</si>
  <si>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</si>
  <si>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</si>
  <si>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</si>
  <si>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</si>
  <si>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</si>
  <si>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</si>
  <si>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</si>
  <si>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</si>
  <si>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</si>
  <si>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</si>
  <si>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</si>
  <si>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</si>
  <si>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</si>
  <si>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</si>
  <si>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</si>
  <si>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</si>
  <si>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</si>
  <si>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</si>
  <si>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</si>
  <si>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</si>
  <si>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</si>
  <si>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</si>
  <si>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</si>
  <si>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</si>
  <si>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</si>
  <si>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</si>
  <si>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</si>
  <si>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</si>
  <si>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</si>
  <si>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</si>
  <si>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初山別村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</si>
  <si>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</si>
  <si>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</si>
  <si>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</si>
  <si>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</si>
  <si>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</si>
  <si>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</si>
  <si>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</si>
  <si>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</si>
  <si>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</si>
  <si>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</si>
  <si>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</si>
  <si>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</si>
  <si>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</si>
  <si>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</si>
  <si>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</si>
  <si>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</si>
  <si>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</si>
  <si>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</si>
  <si>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</si>
  <si>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</si>
  <si>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</si>
  <si>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</si>
  <si>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</si>
  <si>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</si>
  <si>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</si>
  <si>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</si>
  <si>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</si>
  <si>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</si>
  <si>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</si>
  <si>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</si>
  <si>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</si>
  <si>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</si>
  <si>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</si>
  <si>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</si>
  <si>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</si>
  <si>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</si>
  <si>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</si>
  <si>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</si>
  <si>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</si>
  <si>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</si>
  <si>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</si>
  <si>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</si>
  <si>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</si>
  <si>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</si>
  <si>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</si>
  <si>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</si>
  <si>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</si>
  <si>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6"/>
  </si>
  <si>
    <t>うち日本人(％)</t>
    <phoneticPr fontId="5"/>
  </si>
  <si>
    <t>-3.3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</si>
  <si>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</si>
  <si>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</si>
  <si>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</si>
  <si>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</si>
  <si>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</si>
  <si>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</si>
  <si>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</si>
  <si>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</si>
  <si>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</si>
  <si>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</si>
  <si>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</si>
  <si>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</si>
  <si>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</si>
  <si>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</si>
  <si>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</si>
  <si>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</si>
  <si>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</si>
  <si>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</si>
  <si>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</si>
  <si>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</si>
  <si>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</si>
  <si>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</si>
  <si>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</si>
  <si>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</si>
  <si>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</si>
  <si>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</si>
  <si>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</si>
  <si>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</si>
  <si>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</si>
  <si>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</si>
  <si>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</si>
  <si>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</si>
  <si>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</si>
  <si>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</si>
  <si>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</si>
  <si>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</si>
  <si>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</si>
  <si>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</si>
  <si>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</si>
  <si>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</si>
  <si>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</si>
  <si>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</si>
  <si>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</si>
  <si>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</si>
  <si>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</si>
  <si>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</si>
  <si>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</si>
  <si>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</si>
  <si>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</si>
  <si>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</si>
  <si>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</si>
  <si>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</si>
  <si>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</si>
  <si>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</si>
  <si>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</si>
  <si>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</si>
  <si>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</si>
  <si>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</si>
  <si>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</si>
  <si>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北海道初山別村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</si>
  <si>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</si>
  <si>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</si>
  <si>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</si>
  <si>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</si>
  <si>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</si>
  <si>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</si>
  <si>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</si>
  <si>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</si>
  <si>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</si>
  <si>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</si>
  <si>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</si>
  <si>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</si>
  <si>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</si>
  <si>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</si>
  <si>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</si>
  <si>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</si>
  <si>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</si>
  <si>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</si>
  <si>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</si>
  <si>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</si>
  <si>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</si>
  <si>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</si>
  <si>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</si>
  <si>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</si>
  <si>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</si>
  <si>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</si>
  <si>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</si>
  <si>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</si>
  <si>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</si>
  <si>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</si>
  <si>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</si>
  <si>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</si>
  <si>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</si>
  <si>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</si>
  <si>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</si>
  <si>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</si>
  <si>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</si>
  <si>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</si>
  <si>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</si>
  <si>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</si>
  <si>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</si>
  <si>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</si>
  <si>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</si>
  <si>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</si>
  <si>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</si>
  <si>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</si>
  <si>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</si>
  <si>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</si>
  <si>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</si>
  <si>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</si>
  <si>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</si>
  <si>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</si>
  <si>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</si>
  <si>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</si>
  <si>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</si>
  <si>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</si>
  <si>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</si>
  <si>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</si>
  <si>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</si>
  <si>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</si>
  <si>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</si>
  <si>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</si>
  <si>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</si>
  <si>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</si>
  <si>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</si>
  <si>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</si>
  <si>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</si>
  <si>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</si>
  <si>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</si>
  <si>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</si>
  <si>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</si>
  <si>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</si>
  <si>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</si>
  <si>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</si>
  <si>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</si>
  <si>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</si>
  <si>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</si>
  <si>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</si>
  <si>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</si>
  <si>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</si>
  <si>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</si>
  <si>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</si>
  <si>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</si>
  <si>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</si>
  <si>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</si>
  <si>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</si>
  <si>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</si>
  <si>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</si>
  <si>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</si>
  <si>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</si>
  <si>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</si>
  <si>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</si>
  <si>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</si>
  <si>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</si>
  <si>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</si>
  <si>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</si>
  <si>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</si>
  <si>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</si>
  <si>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</si>
  <si>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</si>
  <si>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</si>
  <si>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</si>
  <si>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</si>
  <si>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</si>
  <si>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</si>
  <si>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</si>
  <si>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</si>
  <si>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</si>
  <si>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</si>
  <si>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</si>
  <si>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</si>
  <si>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</si>
  <si>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</si>
  <si>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</si>
  <si>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</si>
  <si>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</si>
  <si>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</si>
  <si>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</si>
  <si>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</si>
  <si>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</si>
  <si>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</si>
  <si>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</si>
  <si>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</si>
  <si>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</si>
  <si>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</si>
  <si>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</si>
  <si>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</si>
  <si>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</si>
  <si>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</si>
  <si>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</si>
  <si>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</si>
  <si>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</si>
  <si>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</si>
  <si>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</si>
  <si>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</si>
  <si>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</si>
  <si>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</si>
  <si>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</si>
  <si>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</si>
  <si>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</si>
  <si>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</si>
  <si>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</si>
  <si>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</si>
  <si>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</si>
  <si>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</si>
  <si>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</si>
  <si>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</si>
  <si>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</si>
  <si>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</si>
  <si>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</si>
  <si>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北海道初山別村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</si>
  <si>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</si>
  <si>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</si>
  <si>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</si>
  <si>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</si>
  <si>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</si>
  <si>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</si>
  <si>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</si>
  <si>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</si>
  <si>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</si>
  <si>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</si>
  <si>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</si>
  <si>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</si>
  <si>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</si>
  <si>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</si>
  <si>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</si>
  <si>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</si>
  <si>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</si>
  <si>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</si>
  <si>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</si>
  <si>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</si>
  <si>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</si>
  <si>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</si>
  <si>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</si>
  <si>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</si>
  <si>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</si>
  <si>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</si>
  <si>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</si>
  <si>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</si>
  <si>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</si>
  <si>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</si>
  <si>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</si>
  <si>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</si>
  <si>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</si>
  <si>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</si>
  <si>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</si>
  <si>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</si>
  <si>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</si>
  <si>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</si>
  <si>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</si>
  <si>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</si>
  <si>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</si>
  <si>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</si>
  <si>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</si>
  <si>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</si>
  <si>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</si>
  <si>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</si>
  <si>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</si>
  <si>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</si>
  <si>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</si>
  <si>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</si>
  <si>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</si>
  <si>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</si>
  <si>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</si>
  <si>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</si>
  <si>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</si>
  <si>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</si>
  <si>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</si>
  <si>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</si>
  <si>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</si>
  <si>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</si>
  <si>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</si>
  <si>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</si>
  <si>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</si>
  <si>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</si>
  <si>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</si>
  <si>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</si>
  <si>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</si>
  <si>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</si>
  <si>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</si>
  <si>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</si>
  <si>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</si>
  <si>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</si>
  <si>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</si>
  <si>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</si>
  <si>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</si>
  <si>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</si>
  <si>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</si>
  <si>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</si>
  <si>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</si>
  <si>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</si>
  <si>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</si>
  <si>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</si>
  <si>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</si>
  <si>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</si>
  <si>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</si>
  <si>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</si>
  <si>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</si>
  <si>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</si>
  <si>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</si>
  <si>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</si>
  <si>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</si>
  <si>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</si>
  <si>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</si>
  <si>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</si>
  <si>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</si>
  <si>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</si>
  <si>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</si>
  <si>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</si>
  <si>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</si>
  <si>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</si>
  <si>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</si>
  <si>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</si>
  <si>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</si>
  <si>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</si>
  <si>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</si>
  <si>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</si>
  <si>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</si>
  <si>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</si>
  <si>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</si>
  <si>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</si>
  <si>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</si>
  <si>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</si>
  <si>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</si>
  <si>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</si>
  <si>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</si>
  <si>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</si>
  <si>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</si>
  <si>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</si>
  <si>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</si>
  <si>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</si>
  <si>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</si>
  <si>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</si>
  <si>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</si>
  <si>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</si>
  <si>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</si>
  <si>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</si>
  <si>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</si>
  <si>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</si>
  <si>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</si>
  <si>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</si>
  <si>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</si>
  <si>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</si>
  <si>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</si>
  <si>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</si>
  <si>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</si>
  <si>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</si>
  <si>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</si>
  <si>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</si>
  <si>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</si>
  <si>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</si>
  <si>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</si>
  <si>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</si>
  <si>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</si>
  <si>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</si>
  <si>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</si>
  <si>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</si>
  <si>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</si>
  <si>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</si>
  <si>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</si>
  <si>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</si>
  <si>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</si>
  <si>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</si>
  <si>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</si>
  <si>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</si>
  <si>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</si>
  <si>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</si>
  <si>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</si>
  <si>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</si>
  <si>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</si>
  <si>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</si>
  <si>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</si>
  <si>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</si>
  <si>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</si>
  <si>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</si>
  <si>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</si>
  <si>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</si>
  <si>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</si>
  <si>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</si>
  <si>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</si>
  <si>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</si>
  <si>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</si>
  <si>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</si>
  <si>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</si>
  <si>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</si>
  <si>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0.01</t>
  </si>
  <si>
    <t>▲ 0.41</t>
  </si>
  <si>
    <t>▲ 0.37</t>
  </si>
  <si>
    <t>介護保険特別会計</t>
  </si>
  <si>
    <t>一般会計</t>
  </si>
  <si>
    <t>国民健康保険特別会計</t>
  </si>
  <si>
    <t>簡易水道事業特別会計</t>
  </si>
  <si>
    <t>農業集落排水事業特別会計</t>
  </si>
  <si>
    <t>後期高齢者医療保険特別会計</t>
  </si>
  <si>
    <t>その他会計（赤字）</t>
  </si>
  <si>
    <t>その他会計（黒字）</t>
  </si>
  <si>
    <t>R01</t>
    <phoneticPr fontId="5"/>
  </si>
  <si>
    <t>R02</t>
    <phoneticPr fontId="5"/>
  </si>
  <si>
    <t>R03</t>
    <phoneticPr fontId="5"/>
  </si>
  <si>
    <t>R04</t>
    <phoneticPr fontId="5"/>
  </si>
  <si>
    <t>R05</t>
    <phoneticPr fontId="5"/>
  </si>
  <si>
    <t>羽幌町外２町村衛生施設組合</t>
    <rPh sb="0" eb="3">
      <t>ハボロチョウ</t>
    </rPh>
    <rPh sb="3" eb="4">
      <t>ホカ</t>
    </rPh>
    <rPh sb="5" eb="7">
      <t>チョウソン</t>
    </rPh>
    <rPh sb="7" eb="9">
      <t>エイセイ</t>
    </rPh>
    <rPh sb="9" eb="11">
      <t>シセツ</t>
    </rPh>
    <rPh sb="11" eb="13">
      <t>クミアイ</t>
    </rPh>
    <phoneticPr fontId="2"/>
  </si>
  <si>
    <t>北留萌消防組合</t>
    <rPh sb="0" eb="1">
      <t>キタ</t>
    </rPh>
    <rPh sb="1" eb="3">
      <t>ルモイ</t>
    </rPh>
    <rPh sb="3" eb="5">
      <t>ショウボウ</t>
    </rPh>
    <rPh sb="5" eb="7">
      <t>クミアイ</t>
    </rPh>
    <phoneticPr fontId="2"/>
  </si>
  <si>
    <t>－</t>
    <phoneticPr fontId="2"/>
  </si>
  <si>
    <t>株式会社しょさんべつ振興公社</t>
    <rPh sb="0" eb="4">
      <t>カブシキガイシャ</t>
    </rPh>
    <rPh sb="10" eb="12">
      <t>シンコウ</t>
    </rPh>
    <rPh sb="12" eb="14">
      <t>コウシャ</t>
    </rPh>
    <phoneticPr fontId="2"/>
  </si>
  <si>
    <t>公共施設等整備基金</t>
    <rPh sb="0" eb="9">
      <t>コウキョウシセツトウセイビキキン</t>
    </rPh>
    <phoneticPr fontId="5"/>
  </si>
  <si>
    <t>国鉄羽幌線代替輸送確保基金</t>
    <rPh sb="0" eb="13">
      <t>コクテツハボロセンダイタイユソウカクホキキン</t>
    </rPh>
    <phoneticPr fontId="10"/>
  </si>
  <si>
    <t>地域福祉基金</t>
    <rPh sb="0" eb="6">
      <t>チイキフクシキキン</t>
    </rPh>
    <phoneticPr fontId="10"/>
  </si>
  <si>
    <t>森林環境譲与税基金</t>
    <rPh sb="0" eb="9">
      <t>シンリンカンキョウジョウヨゼイキキン</t>
    </rPh>
    <phoneticPr fontId="10"/>
  </si>
  <si>
    <t>ふるさと応援基金</t>
    <rPh sb="4" eb="8">
      <t>オウエンキキン</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</si>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</sst>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2BDF-4D78-98AF-31ECDF59C6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273713</c:v>
                </c:pt>
                <c:pt idx="1">
                  <c:v>717181</c:v>
                </c:pt>
                <c:pt idx="2">
                  <c:v>299858</c:v>
                </c:pt>
                <c:pt idx="3">
                  <c:v>181766</c:v>
                </c:pt>
                <c:pt idx="4">
                  <c:v>225894</c:v>
                </c:pt>
              </c:numCache>
            </c:numRef>
          </c:val>
          <c:smooth val="0"/>
          <c:extLst>
            <c:ext xmlns:c16="http://schemas.microsoft.com/office/drawing/2014/chart" uri="{C3380CC4-5D6E-409C-BE32-E72D297353CC}">
              <c16:uniqueId val="{00000001-2BDF-4D78-98AF-31ECDF59C6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1.32</c:v>
                </c:pt>
                <c:pt idx="1">
                  <c:v>1.65</c:v>
                </c:pt>
                <c:pt idx="2">
                  <c:v>1.52</c:v>
                </c:pt>
                <c:pt idx="3">
                  <c:v>1.1299999999999999</c:v>
                </c:pt>
                <c:pt idx="4">
                  <c:v>0.76</c:v>
                </c:pt>
              </c:numCache>
            </c:numRef>
          </c:val>
          <c:extLst>
            <c:ext xmlns:c16="http://schemas.microsoft.com/office/drawing/2014/chart" uri="{C3380CC4-5D6E-409C-BE32-E72D297353CC}">
              <c16:uniqueId val="{00000000-F489-4FB2-809F-6AC0BA9AB2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72.83</c:v>
                </c:pt>
                <c:pt idx="1">
                  <c:v>74.23</c:v>
                </c:pt>
                <c:pt idx="2">
                  <c:v>68.97</c:v>
                </c:pt>
                <c:pt idx="3">
                  <c:v>70.05</c:v>
                </c:pt>
                <c:pt idx="4">
                  <c:v>70.22</c:v>
                </c:pt>
              </c:numCache>
            </c:numRef>
          </c:val>
          <c:extLst>
            <c:ext xmlns:c16="http://schemas.microsoft.com/office/drawing/2014/chart" uri="{C3380CC4-5D6E-409C-BE32-E72D297353CC}">
              <c16:uniqueId val="{00000001-F489-4FB2-809F-6AC0BA9AB2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0.19</c:v>
                </c:pt>
                <c:pt idx="1">
                  <c:v>3.74</c:v>
                </c:pt>
                <c:pt idx="2">
                  <c:v>-0.01</c:v>
                </c:pt>
                <c:pt idx="3">
                  <c:v>-0.41</c:v>
                </c:pt>
                <c:pt idx="4">
                  <c:v>-0.37</c:v>
                </c:pt>
              </c:numCache>
            </c:numRef>
          </c:val>
          <c:smooth val="0"/>
          <c:extLst>
            <c:ext xmlns:c16="http://schemas.microsoft.com/office/drawing/2014/chart" uri="{C3380CC4-5D6E-409C-BE32-E72D297353CC}">
              <c16:uniqueId val="{00000002-F489-4FB2-809F-6AC0BA9AB2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CBD-41E7-BBDE-B615024EB8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BD-41E7-BBDE-B615024EB83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CBD-41E7-BBDE-B615024EB83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CBD-41E7-BBDE-B615024EB834}"/>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c:v>
                </c:pt>
                <c:pt idx="8">
                  <c:v>#N/A</c:v>
                </c:pt>
                <c:pt idx="9">
                  <c:v>0.01</c:v>
                </c:pt>
              </c:numCache>
            </c:numRef>
          </c:val>
          <c:extLst>
            <c:ext xmlns:c16="http://schemas.microsoft.com/office/drawing/2014/chart" uri="{C3380CC4-5D6E-409C-BE32-E72D297353CC}">
              <c16:uniqueId val="{00000004-9CBD-41E7-BBDE-B615024EB83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0.05</c:v>
                </c:pt>
                <c:pt idx="4">
                  <c:v>#N/A</c:v>
                </c:pt>
                <c:pt idx="5">
                  <c:v>0.04</c:v>
                </c:pt>
                <c:pt idx="6">
                  <c:v>#N/A</c:v>
                </c:pt>
                <c:pt idx="7">
                  <c:v>0.05</c:v>
                </c:pt>
                <c:pt idx="8">
                  <c:v>#N/A</c:v>
                </c:pt>
                <c:pt idx="9">
                  <c:v>0.35</c:v>
                </c:pt>
              </c:numCache>
            </c:numRef>
          </c:val>
          <c:extLst>
            <c:ext xmlns:c16="http://schemas.microsoft.com/office/drawing/2014/chart" uri="{C3380CC4-5D6E-409C-BE32-E72D297353CC}">
              <c16:uniqueId val="{00000005-9CBD-41E7-BBDE-B615024EB834}"/>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0.17</c:v>
                </c:pt>
                <c:pt idx="2">
                  <c:v>#N/A</c:v>
                </c:pt>
                <c:pt idx="3">
                  <c:v>0.04</c:v>
                </c:pt>
                <c:pt idx="4">
                  <c:v>#N/A</c:v>
                </c:pt>
                <c:pt idx="5">
                  <c:v>0.12</c:v>
                </c:pt>
                <c:pt idx="6">
                  <c:v>#N/A</c:v>
                </c:pt>
                <c:pt idx="7">
                  <c:v>0.08</c:v>
                </c:pt>
                <c:pt idx="8">
                  <c:v>#N/A</c:v>
                </c:pt>
                <c:pt idx="9">
                  <c:v>0.4</c:v>
                </c:pt>
              </c:numCache>
            </c:numRef>
          </c:val>
          <c:extLst>
            <c:ext xmlns:c16="http://schemas.microsoft.com/office/drawing/2014/chart" uri="{C3380CC4-5D6E-409C-BE32-E72D297353CC}">
              <c16:uniqueId val="{00000006-9CBD-41E7-BBDE-B615024EB83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0.73</c:v>
                </c:pt>
                <c:pt idx="2">
                  <c:v>#N/A</c:v>
                </c:pt>
                <c:pt idx="3">
                  <c:v>0.56000000000000005</c:v>
                </c:pt>
                <c:pt idx="4">
                  <c:v>#N/A</c:v>
                </c:pt>
                <c:pt idx="5">
                  <c:v>0.3</c:v>
                </c:pt>
                <c:pt idx="6">
                  <c:v>#N/A</c:v>
                </c:pt>
                <c:pt idx="7">
                  <c:v>0.44</c:v>
                </c:pt>
                <c:pt idx="8">
                  <c:v>#N/A</c:v>
                </c:pt>
                <c:pt idx="9">
                  <c:v>0.55000000000000004</c:v>
                </c:pt>
              </c:numCache>
            </c:numRef>
          </c:val>
          <c:extLst>
            <c:ext xmlns:c16="http://schemas.microsoft.com/office/drawing/2014/chart" uri="{C3380CC4-5D6E-409C-BE32-E72D297353CC}">
              <c16:uniqueId val="{00000007-9CBD-41E7-BBDE-B615024EB83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1.32</c:v>
                </c:pt>
                <c:pt idx="2">
                  <c:v>#N/A</c:v>
                </c:pt>
                <c:pt idx="3">
                  <c:v>1.65</c:v>
                </c:pt>
                <c:pt idx="4">
                  <c:v>#N/A</c:v>
                </c:pt>
                <c:pt idx="5">
                  <c:v>1.51</c:v>
                </c:pt>
                <c:pt idx="6">
                  <c:v>#N/A</c:v>
                </c:pt>
                <c:pt idx="7">
                  <c:v>1.1299999999999999</c:v>
                </c:pt>
                <c:pt idx="8">
                  <c:v>#N/A</c:v>
                </c:pt>
                <c:pt idx="9">
                  <c:v>0.76</c:v>
                </c:pt>
              </c:numCache>
            </c:numRef>
          </c:val>
          <c:extLst>
            <c:ext xmlns:c16="http://schemas.microsoft.com/office/drawing/2014/chart" uri="{C3380CC4-5D6E-409C-BE32-E72D297353CC}">
              <c16:uniqueId val="{00000008-9CBD-41E7-BBDE-B615024EB834}"/>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0.93</c:v>
                </c:pt>
                <c:pt idx="2">
                  <c:v>#N/A</c:v>
                </c:pt>
                <c:pt idx="3">
                  <c:v>0.77</c:v>
                </c:pt>
                <c:pt idx="4">
                  <c:v>#N/A</c:v>
                </c:pt>
                <c:pt idx="5">
                  <c:v>0.82</c:v>
                </c:pt>
                <c:pt idx="6">
                  <c:v>#N/A</c:v>
                </c:pt>
                <c:pt idx="7">
                  <c:v>0.59</c:v>
                </c:pt>
                <c:pt idx="8">
                  <c:v>#N/A</c:v>
                </c:pt>
                <c:pt idx="9">
                  <c:v>1.18</c:v>
                </c:pt>
              </c:numCache>
            </c:numRef>
          </c:val>
          <c:extLst>
            <c:ext xmlns:c16="http://schemas.microsoft.com/office/drawing/2014/chart" uri="{C3380CC4-5D6E-409C-BE32-E72D297353CC}">
              <c16:uniqueId val="{00000009-9CBD-41E7-BBDE-B615024EB8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257</c:v>
                </c:pt>
                <c:pt idx="5">
                  <c:v>247</c:v>
                </c:pt>
                <c:pt idx="8">
                  <c:v>249</c:v>
                </c:pt>
                <c:pt idx="11">
                  <c:v>256</c:v>
                </c:pt>
                <c:pt idx="14">
                  <c:v>239</c:v>
                </c:pt>
              </c:numCache>
            </c:numRef>
          </c:val>
          <c:extLst>
            <c:ext xmlns:c16="http://schemas.microsoft.com/office/drawing/2014/chart" uri="{C3380CC4-5D6E-409C-BE32-E72D297353CC}">
              <c16:uniqueId val="{00000000-325A-449D-B669-532C34333D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5A-449D-B669-532C34333D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25A-449D-B669-532C34333D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3</c:v>
                </c:pt>
                <c:pt idx="6">
                  <c:v>3</c:v>
                </c:pt>
                <c:pt idx="9">
                  <c:v>1</c:v>
                </c:pt>
                <c:pt idx="12">
                  <c:v>0</c:v>
                </c:pt>
              </c:numCache>
            </c:numRef>
          </c:val>
          <c:extLst>
            <c:ext xmlns:c16="http://schemas.microsoft.com/office/drawing/2014/chart" uri="{C3380CC4-5D6E-409C-BE32-E72D297353CC}">
              <c16:uniqueId val="{00000003-325A-449D-B669-532C34333D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110</c:v>
                </c:pt>
                <c:pt idx="3">
                  <c:v>101</c:v>
                </c:pt>
                <c:pt idx="6">
                  <c:v>98</c:v>
                </c:pt>
                <c:pt idx="9">
                  <c:v>106</c:v>
                </c:pt>
                <c:pt idx="12">
                  <c:v>107</c:v>
                </c:pt>
              </c:numCache>
            </c:numRef>
          </c:val>
          <c:extLst>
            <c:ext xmlns:c16="http://schemas.microsoft.com/office/drawing/2014/chart" uri="{C3380CC4-5D6E-409C-BE32-E72D297353CC}">
              <c16:uniqueId val="{00000004-325A-449D-B669-532C34333D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5A-449D-B669-532C34333D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5A-449D-B669-532C34333D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223</c:v>
                </c:pt>
                <c:pt idx="3">
                  <c:v>222</c:v>
                </c:pt>
                <c:pt idx="6">
                  <c:v>234</c:v>
                </c:pt>
                <c:pt idx="9">
                  <c:v>251</c:v>
                </c:pt>
                <c:pt idx="12">
                  <c:v>238</c:v>
                </c:pt>
              </c:numCache>
            </c:numRef>
          </c:val>
          <c:extLst>
            <c:ext xmlns:c16="http://schemas.microsoft.com/office/drawing/2014/chart" uri="{C3380CC4-5D6E-409C-BE32-E72D297353CC}">
              <c16:uniqueId val="{00000007-325A-449D-B669-532C34333D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79</c:v>
                </c:pt>
                <c:pt idx="2">
                  <c:v>#N/A</c:v>
                </c:pt>
                <c:pt idx="3">
                  <c:v>#N/A</c:v>
                </c:pt>
                <c:pt idx="4">
                  <c:v>79</c:v>
                </c:pt>
                <c:pt idx="5">
                  <c:v>#N/A</c:v>
                </c:pt>
                <c:pt idx="6">
                  <c:v>#N/A</c:v>
                </c:pt>
                <c:pt idx="7">
                  <c:v>86</c:v>
                </c:pt>
                <c:pt idx="8">
                  <c:v>#N/A</c:v>
                </c:pt>
                <c:pt idx="9">
                  <c:v>#N/A</c:v>
                </c:pt>
                <c:pt idx="10">
                  <c:v>102</c:v>
                </c:pt>
                <c:pt idx="11">
                  <c:v>#N/A</c:v>
                </c:pt>
                <c:pt idx="12">
                  <c:v>#N/A</c:v>
                </c:pt>
                <c:pt idx="13">
                  <c:v>106</c:v>
                </c:pt>
                <c:pt idx="14">
                  <c:v>#N/A</c:v>
                </c:pt>
              </c:numCache>
            </c:numRef>
          </c:val>
          <c:smooth val="0"/>
          <c:extLst>
            <c:ext xmlns:c16="http://schemas.microsoft.com/office/drawing/2014/chart" uri="{C3380CC4-5D6E-409C-BE32-E72D297353CC}">
              <c16:uniqueId val="{00000008-325A-449D-B669-532C34333D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2095</c:v>
                </c:pt>
                <c:pt idx="5">
                  <c:v>2153</c:v>
                </c:pt>
                <c:pt idx="8">
                  <c:v>2067</c:v>
                </c:pt>
                <c:pt idx="11">
                  <c:v>1079</c:v>
                </c:pt>
                <c:pt idx="14">
                  <c:v>997</c:v>
                </c:pt>
              </c:numCache>
            </c:numRef>
          </c:val>
          <c:extLst>
            <c:ext xmlns:c16="http://schemas.microsoft.com/office/drawing/2014/chart" uri="{C3380CC4-5D6E-409C-BE32-E72D297353CC}">
              <c16:uniqueId val="{00000000-0474-4E7F-AFA7-F118E35DAC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80</c:v>
                </c:pt>
                <c:pt idx="5">
                  <c:v>73</c:v>
                </c:pt>
                <c:pt idx="8">
                  <c:v>67</c:v>
                </c:pt>
                <c:pt idx="11">
                  <c:v>61</c:v>
                </c:pt>
                <c:pt idx="14">
                  <c:v>57</c:v>
                </c:pt>
              </c:numCache>
            </c:numRef>
          </c:val>
          <c:extLst>
            <c:ext xmlns:c16="http://schemas.microsoft.com/office/drawing/2014/chart" uri="{C3380CC4-5D6E-409C-BE32-E72D297353CC}">
              <c16:uniqueId val="{00000001-0474-4E7F-AFA7-F118E35DAC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3277</c:v>
                </c:pt>
                <c:pt idx="5">
                  <c:v>3417</c:v>
                </c:pt>
                <c:pt idx="8">
                  <c:v>3500</c:v>
                </c:pt>
                <c:pt idx="11">
                  <c:v>3486</c:v>
                </c:pt>
                <c:pt idx="14">
                  <c:v>3434</c:v>
                </c:pt>
              </c:numCache>
            </c:numRef>
          </c:val>
          <c:extLst>
            <c:ext xmlns:c16="http://schemas.microsoft.com/office/drawing/2014/chart" uri="{C3380CC4-5D6E-409C-BE32-E72D297353CC}">
              <c16:uniqueId val="{00000002-0474-4E7F-AFA7-F118E35DAC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74-4E7F-AFA7-F118E35DAC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74-4E7F-AFA7-F118E35DAC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74-4E7F-AFA7-F118E35DAC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387</c:v>
                </c:pt>
                <c:pt idx="3">
                  <c:v>400</c:v>
                </c:pt>
                <c:pt idx="6">
                  <c:v>386</c:v>
                </c:pt>
                <c:pt idx="9">
                  <c:v>339</c:v>
                </c:pt>
                <c:pt idx="12">
                  <c:v>363</c:v>
                </c:pt>
              </c:numCache>
            </c:numRef>
          </c:val>
          <c:extLst>
            <c:ext xmlns:c16="http://schemas.microsoft.com/office/drawing/2014/chart" uri="{C3380CC4-5D6E-409C-BE32-E72D297353CC}">
              <c16:uniqueId val="{00000006-0474-4E7F-AFA7-F118E35DAC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c:v>
                </c:pt>
                <c:pt idx="3">
                  <c:v>4</c:v>
                </c:pt>
                <c:pt idx="6">
                  <c:v>1</c:v>
                </c:pt>
                <c:pt idx="9">
                  <c:v>0</c:v>
                </c:pt>
                <c:pt idx="12">
                  <c:v>0</c:v>
                </c:pt>
              </c:numCache>
            </c:numRef>
          </c:val>
          <c:extLst>
            <c:ext xmlns:c16="http://schemas.microsoft.com/office/drawing/2014/chart" uri="{C3380CC4-5D6E-409C-BE32-E72D297353CC}">
              <c16:uniqueId val="{00000007-0474-4E7F-AFA7-F118E35DAC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1108</c:v>
                </c:pt>
                <c:pt idx="3">
                  <c:v>1082</c:v>
                </c:pt>
                <c:pt idx="6">
                  <c:v>1011</c:v>
                </c:pt>
                <c:pt idx="9">
                  <c:v>990</c:v>
                </c:pt>
                <c:pt idx="12">
                  <c:v>937</c:v>
                </c:pt>
              </c:numCache>
            </c:numRef>
          </c:val>
          <c:extLst>
            <c:ext xmlns:c16="http://schemas.microsoft.com/office/drawing/2014/chart" uri="{C3380CC4-5D6E-409C-BE32-E72D297353CC}">
              <c16:uniqueId val="{00000008-0474-4E7F-AFA7-F118E35DAC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c:v>
                </c:pt>
                <c:pt idx="3">
                  <c:v>6</c:v>
                </c:pt>
                <c:pt idx="6">
                  <c:v>6</c:v>
                </c:pt>
                <c:pt idx="9">
                  <c:v>2</c:v>
                </c:pt>
                <c:pt idx="12">
                  <c:v>0</c:v>
                </c:pt>
              </c:numCache>
            </c:numRef>
          </c:val>
          <c:extLst>
            <c:ext xmlns:c16="http://schemas.microsoft.com/office/drawing/2014/chart" uri="{C3380CC4-5D6E-409C-BE32-E72D297353CC}">
              <c16:uniqueId val="{00000009-0474-4E7F-AFA7-F118E35DAC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2066</c:v>
                </c:pt>
                <c:pt idx="3">
                  <c:v>2261</c:v>
                </c:pt>
                <c:pt idx="6">
                  <c:v>2207</c:v>
                </c:pt>
                <c:pt idx="9">
                  <c:v>2158</c:v>
                </c:pt>
                <c:pt idx="12">
                  <c:v>2239</c:v>
                </c:pt>
              </c:numCache>
            </c:numRef>
          </c:val>
          <c:extLst>
            <c:ext xmlns:c16="http://schemas.microsoft.com/office/drawing/2014/chart" uri="{C3380CC4-5D6E-409C-BE32-E72D297353CC}">
              <c16:uniqueId val="{0000000A-0474-4E7F-AFA7-F118E35DAC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474-4E7F-AFA7-F118E35DAC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1121</c:v>
                </c:pt>
                <c:pt idx="1">
                  <c:v>1121</c:v>
                </c:pt>
                <c:pt idx="2">
                  <c:v>1121</c:v>
                </c:pt>
              </c:numCache>
            </c:numRef>
          </c:val>
          <c:extLst>
            <c:ext xmlns:c16="http://schemas.microsoft.com/office/drawing/2014/chart" uri="{C3380CC4-5D6E-409C-BE32-E72D297353CC}">
              <c16:uniqueId val="{00000000-E484-431B-806D-1B6830ADEF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885</c:v>
                </c:pt>
                <c:pt idx="1">
                  <c:v>765</c:v>
                </c:pt>
                <c:pt idx="2">
                  <c:v>715</c:v>
                </c:pt>
              </c:numCache>
            </c:numRef>
          </c:val>
          <c:extLst>
            <c:ext xmlns:c16="http://schemas.microsoft.com/office/drawing/2014/chart" uri="{C3380CC4-5D6E-409C-BE32-E72D297353CC}">
              <c16:uniqueId val="{00000001-E484-431B-806D-1B6830ADEF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1206</c:v>
                </c:pt>
                <c:pt idx="1">
                  <c:v>1313</c:v>
                </c:pt>
                <c:pt idx="2">
                  <c:v>1323</c:v>
                </c:pt>
              </c:numCache>
            </c:numRef>
          </c:val>
          <c:extLst>
            <c:ext xmlns:c16="http://schemas.microsoft.com/office/drawing/2014/chart" uri="{C3380CC4-5D6E-409C-BE32-E72D297353CC}">
              <c16:uniqueId val="{00000002-E484-431B-806D-1B6830ADEF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1,046
1,034
279.52
2,830,792
2,795,996
12,187
1,596,778
2,238,539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人口減少や全国平均を上回る高齢化比率（Ｒ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．１．１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３９．０１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％）に加え、基幹産業である一次産業の担い手不足による衰退、公共事業の縮減により、個人・法人税は大きな伸びが期待できない状況である。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財政力指数が「０．１１」と自主財源に乏しく、類団平均・全国平均を下回っている状況にある。今後も財政力指数が大きく伸びることは期待できないため、歳出の一層の適正合理化を図り、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40869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1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指数は「７８．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％」と前年度から０．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が、類団平均、全国平均も依然として下回っている。今後とも事務事業の見直しを進めるとともに、全ての事務事業の優先度を点検し、優先度の低い事務事業については計画的に廃止・縮小を進め、経常経費の削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108796</xdr:rowOff>
    </xdr:from>
    <xdr:to>
      <xdr:col>23</xdr:col>
      <xdr:colOff>133350</xdr:colOff>
      <xdr:row>62</xdr:row>
      <xdr:rowOff>116840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386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100754</xdr:rowOff>
    </xdr:from>
    <xdr:to>
      <xdr:col>19</xdr:col>
      <xdr:colOff>133350</xdr:colOff>
      <xdr:row>62</xdr:row>
      <xdr:rowOff>116840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306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100754</xdr:rowOff>
    </xdr:from>
    <xdr:to>
      <xdr:col>15</xdr:col>
      <xdr:colOff>82550</xdr:colOff>
      <xdr:row>63</xdr:row>
      <xdr:rowOff>66040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3065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37888</xdr:rowOff>
    </xdr:from>
    <xdr:to>
      <xdr:col>11</xdr:col>
      <xdr:colOff>31750</xdr:colOff>
      <xdr:row>63</xdr:row>
      <xdr:rowOff>66040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3923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74523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49954</xdr:rowOff>
    </xdr:from>
    <xdr:to>
      <xdr:col>15</xdr:col>
      <xdr:colOff>133350</xdr:colOff>
      <xdr:row>62</xdr:row>
      <xdr:rowOff>151554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158538</xdr:rowOff>
    </xdr:from>
    <xdr:to>
      <xdr:col>7</xdr:col>
      <xdr:colOff>31750</xdr:colOff>
      <xdr:row>63</xdr:row>
      <xdr:rowOff>88688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98865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[1,075,460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約「１０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万円」となっており、上昇傾向で推移している。この指標は小規模自治体の行政コストが高くなる傾向をしめすものである。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村の場合、人件費がその大部分を占めており、これまでも経常経費の削減を実施してきているがなお一層のコスト削減に努める。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39519</xdr:rowOff>
    </xdr:from>
    <xdr:to>
      <xdr:col>23</xdr:col>
      <xdr:colOff>133350</xdr:colOff>
      <xdr:row>85</xdr:row>
      <xdr:rowOff>92446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12769"/>
          <a:ext cx="838200" cy="5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134379</xdr:rowOff>
    </xdr:from>
    <xdr:to>
      <xdr:col>19</xdr:col>
      <xdr:colOff>133350</xdr:colOff>
      <xdr:row>85</xdr:row>
      <xdr:rowOff>39519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36179"/>
          <a:ext cx="889000" cy="7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91145</xdr:rowOff>
    </xdr:from>
    <xdr:to>
      <xdr:col>15</xdr:col>
      <xdr:colOff>82550</xdr:colOff>
      <xdr:row>84</xdr:row>
      <xdr:rowOff>134379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92945"/>
          <a:ext cx="889000" cy="4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22493</xdr:rowOff>
    </xdr:from>
    <xdr:to>
      <xdr:col>11</xdr:col>
      <xdr:colOff>31750</xdr:colOff>
      <xdr:row>84</xdr:row>
      <xdr:rowOff>91145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24293"/>
          <a:ext cx="889000" cy="6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41646</xdr:rowOff>
    </xdr:from>
    <xdr:to>
      <xdr:col>23</xdr:col>
      <xdr:colOff>184150</xdr:colOff>
      <xdr:row>85</xdr:row>
      <xdr:rowOff>143246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13723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8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160169</xdr:rowOff>
    </xdr:from>
    <xdr:to>
      <xdr:col>19</xdr:col>
      <xdr:colOff>184150</xdr:colOff>
      <xdr:row>85</xdr:row>
      <xdr:rowOff>90319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6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75096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48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83579</xdr:rowOff>
    </xdr:from>
    <xdr:to>
      <xdr:col>15</xdr:col>
      <xdr:colOff>133350</xdr:colOff>
      <xdr:row>85</xdr:row>
      <xdr:rowOff>13729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8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169956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7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40345</xdr:rowOff>
    </xdr:from>
    <xdr:to>
      <xdr:col>11</xdr:col>
      <xdr:colOff>82550</xdr:colOff>
      <xdr:row>84</xdr:row>
      <xdr:rowOff>141945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4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126722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2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143143</xdr:rowOff>
    </xdr:from>
    <xdr:to>
      <xdr:col>7</xdr:col>
      <xdr:colOff>31750</xdr:colOff>
      <xdr:row>84</xdr:row>
      <xdr:rowOff>73293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7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58070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5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類団平均を下回り、全国平均も下回っている。今後も総体的に職員給与の適正化に努める。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113664</xdr:rowOff>
    </xdr:from>
    <xdr:to>
      <xdr:col>81</xdr:col>
      <xdr:colOff>44450</xdr:colOff>
      <xdr:row>86</xdr:row>
      <xdr:rowOff>143827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858364"/>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113664</xdr:rowOff>
    </xdr:from>
    <xdr:to>
      <xdr:col>77</xdr:col>
      <xdr:colOff>44450</xdr:colOff>
      <xdr:row>86</xdr:row>
      <xdr:rowOff>131763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858364"/>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131763</xdr:rowOff>
    </xdr:from>
    <xdr:to>
      <xdr:col>72</xdr:col>
      <xdr:colOff>203200</xdr:colOff>
      <xdr:row>86</xdr:row>
      <xdr:rowOff>137795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764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137795</xdr:rowOff>
    </xdr:from>
    <xdr:to>
      <xdr:col>68</xdr:col>
      <xdr:colOff>152400</xdr:colOff>
      <xdr:row>87</xdr:row>
      <xdr:rowOff>2539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8824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93027</xdr:rowOff>
    </xdr:from>
    <xdr:to>
      <xdr:col>81</xdr:col>
      <xdr:colOff>95250</xdr:colOff>
      <xdr:row>87</xdr:row>
      <xdr:rowOff>23177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109554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8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62864</xdr:rowOff>
    </xdr:from>
    <xdr:to>
      <xdr:col>77</xdr:col>
      <xdr:colOff>95250</xdr:colOff>
      <xdr:row>86</xdr:row>
      <xdr:rowOff>164464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3191</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57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80963</xdr:rowOff>
    </xdr:from>
    <xdr:to>
      <xdr:col>73</xdr:col>
      <xdr:colOff>44450</xdr:colOff>
      <xdr:row>87</xdr:row>
      <xdr:rowOff>11113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86995</xdr:rowOff>
    </xdr:from>
    <xdr:to>
      <xdr:col>68</xdr:col>
      <xdr:colOff>203200</xdr:colOff>
      <xdr:row>87</xdr:row>
      <xdr:rowOff>17145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27322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職員数は、近年平成１９年度４８名をピークに令和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適正化を図ってきたが、人口減少により人口千人当たりの職員数は類似団体平均を上回っている。しかし住民サービスを低下させないようにするためには、現行職員数が最低限必要であり、現行水準を基本に退職者補充を計画的に採用し、定員並びに人事管理の適正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46863</xdr:rowOff>
    </xdr:from>
    <xdr:to>
      <xdr:col>81</xdr:col>
      <xdr:colOff>44450</xdr:colOff>
      <xdr:row>62</xdr:row>
      <xdr:rowOff>112014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76763"/>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46863</xdr:rowOff>
    </xdr:from>
    <xdr:to>
      <xdr:col>77</xdr:col>
      <xdr:colOff>44450</xdr:colOff>
      <xdr:row>62</xdr:row>
      <xdr:rowOff>96933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676763"/>
          <a:ext cx="889000" cy="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84566</xdr:rowOff>
    </xdr:from>
    <xdr:to>
      <xdr:col>72</xdr:col>
      <xdr:colOff>203200</xdr:colOff>
      <xdr:row>62</xdr:row>
      <xdr:rowOff>96933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14466"/>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5842</xdr:rowOff>
    </xdr:from>
    <xdr:to>
      <xdr:col>68</xdr:col>
      <xdr:colOff>152400</xdr:colOff>
      <xdr:row>62</xdr:row>
      <xdr:rowOff>84566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35742"/>
          <a:ext cx="889000" cy="7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61214</xdr:rowOff>
    </xdr:from>
    <xdr:to>
      <xdr:col>81</xdr:col>
      <xdr:colOff>95250</xdr:colOff>
      <xdr:row>62</xdr:row>
      <xdr:rowOff>162814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33291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6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167513</xdr:rowOff>
    </xdr:from>
    <xdr:to>
      <xdr:col>77</xdr:col>
      <xdr:colOff>95250</xdr:colOff>
      <xdr:row>62</xdr:row>
      <xdr:rowOff>97663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82440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1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46133</xdr:rowOff>
    </xdr:from>
    <xdr:to>
      <xdr:col>73</xdr:col>
      <xdr:colOff>44450</xdr:colOff>
      <xdr:row>62</xdr:row>
      <xdr:rowOff>147733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7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132510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6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33766</xdr:rowOff>
    </xdr:from>
    <xdr:to>
      <xdr:col>68</xdr:col>
      <xdr:colOff>203200</xdr:colOff>
      <xdr:row>62</xdr:row>
      <xdr:rowOff>135366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120143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5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126492</xdr:rowOff>
    </xdr:from>
    <xdr:to>
      <xdr:col>64</xdr:col>
      <xdr:colOff>152400</xdr:colOff>
      <xdr:row>62</xdr:row>
      <xdr:rowOff>56642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41419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特別会計等の純公債費が増加傾向にあり、普通会計を圧迫しているものの大型事業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が始まっており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％の上昇となった。主要因として地方交付税の増額が大きく今影響している。継続して許可団体「１８％」以下とはなっているが、今後も引き続き公債費の適正化に努める。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132504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2173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92287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895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84244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895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84244</xdr:rowOff>
    </xdr:from>
    <xdr:to>
      <xdr:col>68</xdr:col>
      <xdr:colOff>152400</xdr:colOff>
      <xdr:row>41</xdr:row>
      <xdr:rowOff>92287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136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98231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153264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3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基金積立、大型事業の抑制による公債費の圧縮により、現在のところ指数は表れない。今後も事業実施に伴う財源の確保に努め、将来負担を先送りしない健全な財政運営に努める。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1,046
1,034
279.52
2,830,792
2,795,996
12,187
1,596,778
2,238,539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ラスパイレス指数・人件費ともに全国平均を下回っており、定員削減や退職不補充効果によるものと推測される。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今後も引き続き適正化を図る。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26416</xdr:rowOff>
    </xdr:from>
    <xdr:to>
      <xdr:col>24</xdr:col>
      <xdr:colOff>25400</xdr:colOff>
      <xdr:row>36</xdr:row>
      <xdr:rowOff>85852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986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90424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90424</xdr:rowOff>
    </xdr:from>
    <xdr:to>
      <xdr:col>15</xdr:col>
      <xdr:colOff>98425</xdr:colOff>
      <xdr:row>37</xdr:row>
      <xdr:rowOff>33274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6262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147066</xdr:rowOff>
    </xdr:from>
    <xdr:to>
      <xdr:col>24</xdr:col>
      <xdr:colOff>76200</xdr:colOff>
      <xdr:row>36</xdr:row>
      <xdr:rowOff>77216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163593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39624</xdr:rowOff>
    </xdr:from>
    <xdr:to>
      <xdr:col>15</xdr:col>
      <xdr:colOff>149225</xdr:colOff>
      <xdr:row>36</xdr:row>
      <xdr:rowOff>141224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151401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毎年、当初予算編成時に前年度予算を上限としており、平成１７年度まで右肩下がりで推移し、以前は上昇傾向で類似団体平均と同程度に推移していたが平成３０年度からは類団平均・全国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300">
              <a:effectLst/>
              <a:latin typeface="ＭＳ Ｐゴシック" panose="020B0600070205080204" pitchFamily="50" charset="-128"/>
              <a:ea typeface="ＭＳ Ｐゴシック" panose="020B0600070205080204" pitchFamily="50" charset="-128"/>
            </a:rPr>
            <a:t>主な増加要因は社会福祉協議会や第３セクターへの委託料となっている。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49276</xdr:rowOff>
    </xdr:from>
    <xdr:to>
      <xdr:col>82</xdr:col>
      <xdr:colOff>107950</xdr:colOff>
      <xdr:row>18</xdr:row>
      <xdr:rowOff>163576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3537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97282</xdr:rowOff>
    </xdr:from>
    <xdr:to>
      <xdr:col>78</xdr:col>
      <xdr:colOff>69850</xdr:colOff>
      <xdr:row>18</xdr:row>
      <xdr:rowOff>49276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119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97282</xdr:rowOff>
    </xdr:from>
    <xdr:to>
      <xdr:col>73</xdr:col>
      <xdr:colOff>180975</xdr:colOff>
      <xdr:row>17</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11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143002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30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112776</xdr:rowOff>
    </xdr:from>
    <xdr:to>
      <xdr:col>82</xdr:col>
      <xdr:colOff>158750</xdr:colOff>
      <xdr:row>19</xdr:row>
      <xdr:rowOff>42926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84853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169926</xdr:rowOff>
    </xdr:from>
    <xdr:to>
      <xdr:col>78</xdr:col>
      <xdr:colOff>120650</xdr:colOff>
      <xdr:row>18</xdr:row>
      <xdr:rowOff>100076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84853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7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46482</xdr:rowOff>
    </xdr:from>
    <xdr:to>
      <xdr:col>74</xdr:col>
      <xdr:colOff>31750</xdr:colOff>
      <xdr:row>17</xdr:row>
      <xdr:rowOff>148082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92202</xdr:rowOff>
    </xdr:from>
    <xdr:to>
      <xdr:col>65</xdr:col>
      <xdr:colOff>53975</xdr:colOff>
      <xdr:row>18</xdr:row>
      <xdr:rowOff>22352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類団平均・全国平均を大きく下回っている。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今後、障害サービス費の増加や福祉医療費用の増加が見込まれる。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29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近年は類団平均を上回ってはいるが、横ばいで推移している。今後は、降雪量の増減や降雪時期により除雪費は増減するが、簡易水道会計の償還ピークが平成３０年度に過ぎている。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58420</xdr:rowOff>
    </xdr:from>
    <xdr:to>
      <xdr:col>82</xdr:col>
      <xdr:colOff>107950</xdr:colOff>
      <xdr:row>58</xdr:row>
      <xdr:rowOff>109855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100025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58420</xdr:rowOff>
    </xdr:from>
    <xdr:to>
      <xdr:col>78</xdr:col>
      <xdr:colOff>69850</xdr:colOff>
      <xdr:row>59</xdr:row>
      <xdr:rowOff>41275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1000252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161290</xdr:rowOff>
    </xdr:from>
    <xdr:to>
      <xdr:col>73</xdr:col>
      <xdr:colOff>180975</xdr:colOff>
      <xdr:row>59</xdr:row>
      <xdr:rowOff>41275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101053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132715</xdr:rowOff>
    </xdr:from>
    <xdr:to>
      <xdr:col>69</xdr:col>
      <xdr:colOff>92075</xdr:colOff>
      <xdr:row>58</xdr:row>
      <xdr:rowOff>161290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100768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59055</xdr:rowOff>
    </xdr:from>
    <xdr:to>
      <xdr:col>82</xdr:col>
      <xdr:colOff>158750</xdr:colOff>
      <xdr:row>58</xdr:row>
      <xdr:rowOff>160655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31132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97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161925</xdr:rowOff>
    </xdr:from>
    <xdr:to>
      <xdr:col>74</xdr:col>
      <xdr:colOff>31750</xdr:colOff>
      <xdr:row>59</xdr:row>
      <xdr:rowOff>92075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76852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110490</xdr:rowOff>
    </xdr:from>
    <xdr:to>
      <xdr:col>69</xdr:col>
      <xdr:colOff>142875</xdr:colOff>
      <xdr:row>59</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25417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81915</xdr:rowOff>
    </xdr:from>
    <xdr:to>
      <xdr:col>65</xdr:col>
      <xdr:colOff>53975</xdr:colOff>
      <xdr:row>59</xdr:row>
      <xdr:rowOff>12065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168292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1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類団平均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より下回っているが決算額は昨年と同程度となっている。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今後も各種団体の補助、負担について、少額助成の廃止などの見直しを行い、適正化を図る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165862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1163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44704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4782800" y="61666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90424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216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90424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1986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類団平均・全国平均を下回っており償還残高は、新規借入の抑制により年々減少している。今後も、大型事業は極力抑制しながら、村の財政規模にあった適正な公債管理を行う。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16511</xdr:rowOff>
    </xdr:from>
    <xdr:to>
      <xdr:col>24</xdr:col>
      <xdr:colOff>25400</xdr:colOff>
      <xdr:row>76</xdr:row>
      <xdr:rowOff>54611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0467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54611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0352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20320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035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35561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050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137160</xdr:rowOff>
    </xdr:from>
    <xdr:to>
      <xdr:col>24</xdr:col>
      <xdr:colOff>76200</xdr:colOff>
      <xdr:row>76</xdr:row>
      <xdr:rowOff>67311</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153687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3811</xdr:rowOff>
    </xdr:from>
    <xdr:to>
      <xdr:col>20</xdr:col>
      <xdr:colOff>38100</xdr:colOff>
      <xdr:row>76</xdr:row>
      <xdr:rowOff>105411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近年は類団平均を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回ってはいるが、横ばいで推移している。今後は、降雪</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の増減や降雪時期により除</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排雪</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費は増減するが、簡易水道会計の償還ピークが平成３０年度に過ぎている。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39370</xdr:rowOff>
    </xdr:from>
    <xdr:to>
      <xdr:col>82</xdr:col>
      <xdr:colOff>107950</xdr:colOff>
      <xdr:row>78</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4124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39370</xdr:rowOff>
    </xdr:from>
    <xdr:to>
      <xdr:col>78</xdr:col>
      <xdr:colOff>69850</xdr:colOff>
      <xdr:row>78</xdr:row>
      <xdr:rowOff>73661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4124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73661</xdr:rowOff>
    </xdr:from>
    <xdr:to>
      <xdr:col>73</xdr:col>
      <xdr:colOff>180975</xdr:colOff>
      <xdr:row>79</xdr:row>
      <xdr:rowOff>16511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4467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146050</xdr:rowOff>
    </xdr:from>
    <xdr:to>
      <xdr:col>69</xdr:col>
      <xdr:colOff>92075</xdr:colOff>
      <xdr:row>79</xdr:row>
      <xdr:rowOff>16511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5191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35577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3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160020</xdr:rowOff>
    </xdr:from>
    <xdr:to>
      <xdr:col>78</xdr:col>
      <xdr:colOff>120650</xdr:colOff>
      <xdr:row>78</xdr:row>
      <xdr:rowOff>90170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100347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3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22861</xdr:rowOff>
    </xdr:from>
    <xdr:to>
      <xdr:col>74</xdr:col>
      <xdr:colOff>31750</xdr:colOff>
      <xdr:row>78</xdr:row>
      <xdr:rowOff>124461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109238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137161</xdr:rowOff>
    </xdr:from>
    <xdr:to>
      <xdr:col>69</xdr:col>
      <xdr:colOff>142875</xdr:colOff>
      <xdr:row>79</xdr:row>
      <xdr:rowOff>67311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52088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95250</xdr:rowOff>
    </xdr:from>
    <xdr:to>
      <xdr:col>65</xdr:col>
      <xdr:colOff>53975</xdr:colOff>
      <xdr:row>79</xdr:row>
      <xdr:rowOff>25400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35577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3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22160</xdr:rowOff>
    </xdr:from>
    <xdr:to>
      <xdr:col>29</xdr:col>
      <xdr:colOff>127000</xdr:colOff>
      <xdr:row>15</xdr:row>
      <xdr:rowOff>61268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641535"/>
          <a:ext cx="647700" cy="39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61268</xdr:rowOff>
    </xdr:from>
    <xdr:to>
      <xdr:col>26</xdr:col>
      <xdr:colOff>50800</xdr:colOff>
      <xdr:row>15</xdr:row>
      <xdr:rowOff>89062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680643"/>
          <a:ext cx="698500" cy="27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89062</xdr:rowOff>
    </xdr:from>
    <xdr:to>
      <xdr:col>22</xdr:col>
      <xdr:colOff>114300</xdr:colOff>
      <xdr:row>15</xdr:row>
      <xdr:rowOff>118570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708437"/>
          <a:ext cx="698500" cy="29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118570</xdr:rowOff>
    </xdr:from>
    <xdr:to>
      <xdr:col>18</xdr:col>
      <xdr:colOff>177800</xdr:colOff>
      <xdr:row>15</xdr:row>
      <xdr:rowOff>126343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737945"/>
          <a:ext cx="6985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142810</xdr:rowOff>
    </xdr:from>
    <xdr:to>
      <xdr:col>29</xdr:col>
      <xdr:colOff>177800</xdr:colOff>
      <xdr:row>15</xdr:row>
      <xdr:rowOff>72960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59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159337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43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10468</xdr:rowOff>
    </xdr:from>
    <xdr:to>
      <xdr:col>26</xdr:col>
      <xdr:colOff>101600</xdr:colOff>
      <xdr:row>15</xdr:row>
      <xdr:rowOff>112068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629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122245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398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38262</xdr:rowOff>
    </xdr:from>
    <xdr:to>
      <xdr:col>22</xdr:col>
      <xdr:colOff>165100</xdr:colOff>
      <xdr:row>15</xdr:row>
      <xdr:rowOff>139862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657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150039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42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67770</xdr:rowOff>
    </xdr:from>
    <xdr:to>
      <xdr:col>19</xdr:col>
      <xdr:colOff>38100</xdr:colOff>
      <xdr:row>15</xdr:row>
      <xdr:rowOff>169370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687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8097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45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75543</xdr:rowOff>
    </xdr:from>
    <xdr:to>
      <xdr:col>15</xdr:col>
      <xdr:colOff>101600</xdr:colOff>
      <xdr:row>16</xdr:row>
      <xdr:rowOff>5693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694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15870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46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291061</xdr:rowOff>
    </xdr:from>
    <xdr:to>
      <xdr:col>29</xdr:col>
      <xdr:colOff>127000</xdr:colOff>
      <xdr:row>34</xdr:row>
      <xdr:rowOff>321136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558511"/>
          <a:ext cx="647700" cy="30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321136</xdr:rowOff>
    </xdr:from>
    <xdr:to>
      <xdr:col>26</xdr:col>
      <xdr:colOff>50800</xdr:colOff>
      <xdr:row>35</xdr:row>
      <xdr:rowOff>55878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588586"/>
          <a:ext cx="698500" cy="77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55878</xdr:rowOff>
    </xdr:from>
    <xdr:to>
      <xdr:col>22</xdr:col>
      <xdr:colOff>114300</xdr:colOff>
      <xdr:row>35</xdr:row>
      <xdr:rowOff>86766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66228"/>
          <a:ext cx="698500" cy="30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86766</xdr:rowOff>
    </xdr:from>
    <xdr:to>
      <xdr:col>18</xdr:col>
      <xdr:colOff>177800</xdr:colOff>
      <xdr:row>35</xdr:row>
      <xdr:rowOff>95586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97116"/>
          <a:ext cx="698500" cy="8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240261</xdr:rowOff>
    </xdr:from>
    <xdr:to>
      <xdr:col>29</xdr:col>
      <xdr:colOff>177800</xdr:colOff>
      <xdr:row>34</xdr:row>
      <xdr:rowOff>341861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07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85339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5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270336</xdr:rowOff>
    </xdr:from>
    <xdr:to>
      <xdr:col>26</xdr:col>
      <xdr:colOff>101600</xdr:colOff>
      <xdr:row>35</xdr:row>
      <xdr:rowOff>29036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37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39213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0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5078</xdr:rowOff>
    </xdr:from>
    <xdr:to>
      <xdr:col>22</xdr:col>
      <xdr:colOff>165100</xdr:colOff>
      <xdr:row>35</xdr:row>
      <xdr:rowOff>106678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1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116855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8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35966</xdr:rowOff>
    </xdr:from>
    <xdr:to>
      <xdr:col>19</xdr:col>
      <xdr:colOff>38100</xdr:colOff>
      <xdr:row>35</xdr:row>
      <xdr:rowOff>137566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4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147743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44786</xdr:rowOff>
    </xdr:from>
    <xdr:to>
      <xdr:col>15</xdr:col>
      <xdr:colOff>101600</xdr:colOff>
      <xdr:row>35</xdr:row>
      <xdr:rowOff>146386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55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156563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24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1,046
1,034
279.52
2,830,792
2,795,996
12,187
1,596,778
2,238,539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103471</xdr:rowOff>
    </xdr:from>
    <xdr:to>
      <xdr:col>24</xdr:col>
      <xdr:colOff>63500</xdr:colOff>
      <xdr:row>34</xdr:row>
      <xdr:rowOff>121886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5932771"/>
          <a:ext cx="8382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103471</xdr:rowOff>
    </xdr:from>
    <xdr:to>
      <xdr:col>19</xdr:col>
      <xdr:colOff>177800</xdr:colOff>
      <xdr:row>34</xdr:row>
      <xdr:rowOff>142026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932771"/>
          <a:ext cx="889000" cy="3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142026</xdr:rowOff>
    </xdr:from>
    <xdr:to>
      <xdr:col>15</xdr:col>
      <xdr:colOff>50800</xdr:colOff>
      <xdr:row>34</xdr:row>
      <xdr:rowOff>162472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971326"/>
          <a:ext cx="889000" cy="2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162472</xdr:rowOff>
    </xdr:from>
    <xdr:to>
      <xdr:col>10</xdr:col>
      <xdr:colOff>114300</xdr:colOff>
      <xdr:row>35</xdr:row>
      <xdr:rowOff>72524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5991772"/>
          <a:ext cx="889000" cy="8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71086</xdr:rowOff>
    </xdr:from>
    <xdr:to>
      <xdr:col>24</xdr:col>
      <xdr:colOff>114300</xdr:colOff>
      <xdr:row>35</xdr:row>
      <xdr:rowOff>1236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9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93963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5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52671</xdr:rowOff>
    </xdr:from>
    <xdr:to>
      <xdr:col>20</xdr:col>
      <xdr:colOff>38100</xdr:colOff>
      <xdr:row>34</xdr:row>
      <xdr:rowOff>154271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8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170798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65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91226</xdr:rowOff>
    </xdr:from>
    <xdr:to>
      <xdr:col>15</xdr:col>
      <xdr:colOff>101600</xdr:colOff>
      <xdr:row>35</xdr:row>
      <xdr:rowOff>21376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9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37903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69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111672</xdr:rowOff>
    </xdr:from>
    <xdr:to>
      <xdr:col>10</xdr:col>
      <xdr:colOff>165100</xdr:colOff>
      <xdr:row>35</xdr:row>
      <xdr:rowOff>41822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9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58349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71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21724</xdr:rowOff>
    </xdr:from>
    <xdr:to>
      <xdr:col>6</xdr:col>
      <xdr:colOff>38100</xdr:colOff>
      <xdr:row>35</xdr:row>
      <xdr:rowOff>123324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02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139851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79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101510</xdr:rowOff>
    </xdr:from>
    <xdr:to>
      <xdr:col>24</xdr:col>
      <xdr:colOff>63500</xdr:colOff>
      <xdr:row>55</xdr:row>
      <xdr:rowOff>162772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31260"/>
          <a:ext cx="838200" cy="6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162772</xdr:rowOff>
    </xdr:from>
    <xdr:to>
      <xdr:col>19</xdr:col>
      <xdr:colOff>177800</xdr:colOff>
      <xdr:row>56</xdr:row>
      <xdr:rowOff>87560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92522"/>
          <a:ext cx="889000" cy="9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87560</xdr:rowOff>
    </xdr:from>
    <xdr:to>
      <xdr:col>15</xdr:col>
      <xdr:colOff>50800</xdr:colOff>
      <xdr:row>56</xdr:row>
      <xdr:rowOff>104113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88760"/>
          <a:ext cx="889000" cy="1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84227</xdr:rowOff>
    </xdr:from>
    <xdr:to>
      <xdr:col>10</xdr:col>
      <xdr:colOff>114300</xdr:colOff>
      <xdr:row>56</xdr:row>
      <xdr:rowOff>104113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685427"/>
          <a:ext cx="889000" cy="1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50710</xdr:rowOff>
    </xdr:from>
    <xdr:to>
      <xdr:col>24</xdr:col>
      <xdr:colOff>114300</xdr:colOff>
      <xdr:row>55</xdr:row>
      <xdr:rowOff>152310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73587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3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111972</xdr:rowOff>
    </xdr:from>
    <xdr:to>
      <xdr:col>20</xdr:col>
      <xdr:colOff>38100</xdr:colOff>
      <xdr:row>56</xdr:row>
      <xdr:rowOff>42122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4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58649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31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36760</xdr:rowOff>
    </xdr:from>
    <xdr:to>
      <xdr:col>15</xdr:col>
      <xdr:colOff>101600</xdr:colOff>
      <xdr:row>56</xdr:row>
      <xdr:rowOff>138360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154887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1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53313</xdr:rowOff>
    </xdr:from>
    <xdr:to>
      <xdr:col>10</xdr:col>
      <xdr:colOff>165100</xdr:colOff>
      <xdr:row>56</xdr:row>
      <xdr:rowOff>154913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5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171440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2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33427</xdr:rowOff>
    </xdr:from>
    <xdr:to>
      <xdr:col>6</xdr:col>
      <xdr:colOff>38100</xdr:colOff>
      <xdr:row>56</xdr:row>
      <xdr:rowOff>135027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151554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0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138022</xdr:rowOff>
    </xdr:from>
    <xdr:to>
      <xdr:col>24</xdr:col>
      <xdr:colOff>63500</xdr:colOff>
      <xdr:row>73</xdr:row>
      <xdr:rowOff>156470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653872"/>
          <a:ext cx="838200" cy="1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156470</xdr:rowOff>
    </xdr:from>
    <xdr:to>
      <xdr:col>19</xdr:col>
      <xdr:colOff>177800</xdr:colOff>
      <xdr:row>74</xdr:row>
      <xdr:rowOff>40063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672320"/>
          <a:ext cx="889000" cy="5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40063</xdr:rowOff>
    </xdr:from>
    <xdr:to>
      <xdr:col>15</xdr:col>
      <xdr:colOff>50800</xdr:colOff>
      <xdr:row>75</xdr:row>
      <xdr:rowOff>8772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727363"/>
          <a:ext cx="889000" cy="14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8772</xdr:rowOff>
    </xdr:from>
    <xdr:to>
      <xdr:col>10</xdr:col>
      <xdr:colOff>114300</xdr:colOff>
      <xdr:row>76</xdr:row>
      <xdr:rowOff>101447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867522"/>
          <a:ext cx="889000" cy="26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87222</xdr:rowOff>
    </xdr:from>
    <xdr:to>
      <xdr:col>24</xdr:col>
      <xdr:colOff>114300</xdr:colOff>
      <xdr:row>74</xdr:row>
      <xdr:rowOff>17372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60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110099</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45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105670</xdr:rowOff>
    </xdr:from>
    <xdr:to>
      <xdr:col>20</xdr:col>
      <xdr:colOff>38100</xdr:colOff>
      <xdr:row>74</xdr:row>
      <xdr:rowOff>35820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62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52347</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97795" y="1239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160713</xdr:rowOff>
    </xdr:from>
    <xdr:to>
      <xdr:col>15</xdr:col>
      <xdr:colOff>101600</xdr:colOff>
      <xdr:row>74</xdr:row>
      <xdr:rowOff>90863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6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107390</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08795" y="1245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129422</xdr:rowOff>
    </xdr:from>
    <xdr:to>
      <xdr:col>10</xdr:col>
      <xdr:colOff>165100</xdr:colOff>
      <xdr:row>75</xdr:row>
      <xdr:rowOff>59572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8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76099</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19795" y="1259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50647</xdr:rowOff>
    </xdr:from>
    <xdr:to>
      <xdr:col>6</xdr:col>
      <xdr:colOff>38100</xdr:colOff>
      <xdr:row>76</xdr:row>
      <xdr:rowOff>152247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168773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85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166759</xdr:rowOff>
    </xdr:from>
    <xdr:to>
      <xdr:col>24</xdr:col>
      <xdr:colOff>63500</xdr:colOff>
      <xdr:row>96</xdr:row>
      <xdr:rowOff>6632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83059"/>
          <a:ext cx="838200" cy="18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167345</xdr:rowOff>
    </xdr:from>
    <xdr:to>
      <xdr:col>19</xdr:col>
      <xdr:colOff>177800</xdr:colOff>
      <xdr:row>96</xdr:row>
      <xdr:rowOff>6632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283645"/>
          <a:ext cx="889000" cy="18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167345</xdr:rowOff>
    </xdr:from>
    <xdr:to>
      <xdr:col>15</xdr:col>
      <xdr:colOff>50800</xdr:colOff>
      <xdr:row>96</xdr:row>
      <xdr:rowOff>42346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83645"/>
          <a:ext cx="889000" cy="21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42346</xdr:rowOff>
    </xdr:from>
    <xdr:to>
      <xdr:col>10</xdr:col>
      <xdr:colOff>114300</xdr:colOff>
      <xdr:row>96</xdr:row>
      <xdr:rowOff>44672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01546"/>
          <a:ext cx="88900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115959</xdr:rowOff>
    </xdr:from>
    <xdr:to>
      <xdr:col>24</xdr:col>
      <xdr:colOff>114300</xdr:colOff>
      <xdr:row>95</xdr:row>
      <xdr:rowOff>46109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138836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8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127282</xdr:rowOff>
    </xdr:from>
    <xdr:to>
      <xdr:col>20</xdr:col>
      <xdr:colOff>38100</xdr:colOff>
      <xdr:row>96</xdr:row>
      <xdr:rowOff>57432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48559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0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116545</xdr:rowOff>
    </xdr:from>
    <xdr:to>
      <xdr:col>15</xdr:col>
      <xdr:colOff>101600</xdr:colOff>
      <xdr:row>95</xdr:row>
      <xdr:rowOff>46695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63222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0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162996</xdr:rowOff>
    </xdr:from>
    <xdr:to>
      <xdr:col>10</xdr:col>
      <xdr:colOff>165100</xdr:colOff>
      <xdr:row>96</xdr:row>
      <xdr:rowOff>93146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5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84273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4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165322</xdr:rowOff>
    </xdr:from>
    <xdr:to>
      <xdr:col>6</xdr:col>
      <xdr:colOff>38100</xdr:colOff>
      <xdr:row>96</xdr:row>
      <xdr:rowOff>95472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5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86599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4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25697</xdr:rowOff>
    </xdr:from>
    <xdr:to>
      <xdr:col>55</xdr:col>
      <xdr:colOff>0</xdr:colOff>
      <xdr:row>34</xdr:row>
      <xdr:rowOff>54051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854997"/>
          <a:ext cx="838200" cy="2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54051</xdr:rowOff>
    </xdr:from>
    <xdr:to>
      <xdr:col>50</xdr:col>
      <xdr:colOff>114300</xdr:colOff>
      <xdr:row>35</xdr:row>
      <xdr:rowOff>111571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883351"/>
          <a:ext cx="889000" cy="22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160278</xdr:rowOff>
    </xdr:from>
    <xdr:to>
      <xdr:col>45</xdr:col>
      <xdr:colOff>177800</xdr:colOff>
      <xdr:row>35</xdr:row>
      <xdr:rowOff>111571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989578"/>
          <a:ext cx="889000" cy="12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160278</xdr:rowOff>
    </xdr:from>
    <xdr:to>
      <xdr:col>41</xdr:col>
      <xdr:colOff>50800</xdr:colOff>
      <xdr:row>36</xdr:row>
      <xdr:rowOff>8487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89578"/>
          <a:ext cx="889000" cy="19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146347</xdr:rowOff>
    </xdr:from>
    <xdr:to>
      <xdr:col>55</xdr:col>
      <xdr:colOff>50800</xdr:colOff>
      <xdr:row>34</xdr:row>
      <xdr:rowOff>76497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0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169224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65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3251</xdr:rowOff>
    </xdr:from>
    <xdr:to>
      <xdr:col>50</xdr:col>
      <xdr:colOff>165100</xdr:colOff>
      <xdr:row>34</xdr:row>
      <xdr:rowOff>104851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3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121378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0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60771</xdr:rowOff>
    </xdr:from>
    <xdr:to>
      <xdr:col>46</xdr:col>
      <xdr:colOff>38100</xdr:colOff>
      <xdr:row>35</xdr:row>
      <xdr:rowOff>162371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6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7448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83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109478</xdr:rowOff>
    </xdr:from>
    <xdr:to>
      <xdr:col>41</xdr:col>
      <xdr:colOff>101600</xdr:colOff>
      <xdr:row>35</xdr:row>
      <xdr:rowOff>39628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3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56155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1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129137</xdr:rowOff>
    </xdr:from>
    <xdr:to>
      <xdr:col>36</xdr:col>
      <xdr:colOff>165100</xdr:colOff>
      <xdr:row>36</xdr:row>
      <xdr:rowOff>59287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75814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0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43769</xdr:rowOff>
    </xdr:from>
    <xdr:to>
      <xdr:col>55</xdr:col>
      <xdr:colOff>0</xdr:colOff>
      <xdr:row>58</xdr:row>
      <xdr:rowOff>77395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87869"/>
          <a:ext cx="838200" cy="3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158859</xdr:rowOff>
    </xdr:from>
    <xdr:to>
      <xdr:col>50</xdr:col>
      <xdr:colOff>114300</xdr:colOff>
      <xdr:row>58</xdr:row>
      <xdr:rowOff>77395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31509"/>
          <a:ext cx="889000" cy="8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12308</xdr:rowOff>
    </xdr:from>
    <xdr:to>
      <xdr:col>45</xdr:col>
      <xdr:colOff>177800</xdr:colOff>
      <xdr:row>57</xdr:row>
      <xdr:rowOff>158859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613508"/>
          <a:ext cx="889000" cy="31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12308</xdr:rowOff>
    </xdr:from>
    <xdr:to>
      <xdr:col>41</xdr:col>
      <xdr:colOff>50800</xdr:colOff>
      <xdr:row>58</xdr:row>
      <xdr:rowOff>7331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613508"/>
          <a:ext cx="889000" cy="33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164419</xdr:rowOff>
    </xdr:from>
    <xdr:to>
      <xdr:col>55</xdr:col>
      <xdr:colOff>50800</xdr:colOff>
      <xdr:row>58</xdr:row>
      <xdr:rowOff>94569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3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142846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26595</xdr:rowOff>
    </xdr:from>
    <xdr:to>
      <xdr:col>50</xdr:col>
      <xdr:colOff>165100</xdr:colOff>
      <xdr:row>58</xdr:row>
      <xdr:rowOff>128195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7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119322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6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108059</xdr:rowOff>
    </xdr:from>
    <xdr:to>
      <xdr:col>46</xdr:col>
      <xdr:colOff>38100</xdr:colOff>
      <xdr:row>58</xdr:row>
      <xdr:rowOff>38209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54736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5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132958</xdr:rowOff>
    </xdr:from>
    <xdr:to>
      <xdr:col>41</xdr:col>
      <xdr:colOff>101600</xdr:colOff>
      <xdr:row>56</xdr:row>
      <xdr:rowOff>63108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56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79635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33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127981</xdr:rowOff>
    </xdr:from>
    <xdr:to>
      <xdr:col>36</xdr:col>
      <xdr:colOff>165100</xdr:colOff>
      <xdr:row>58</xdr:row>
      <xdr:rowOff>58131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0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74658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7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118108</xdr:rowOff>
    </xdr:from>
    <xdr:to>
      <xdr:col>50</xdr:col>
      <xdr:colOff>114300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91208"/>
          <a:ext cx="889000" cy="15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118108</xdr:rowOff>
    </xdr:from>
    <xdr:to>
      <xdr:col>45</xdr:col>
      <xdr:colOff>177800</xdr:colOff>
      <xdr:row>79</xdr:row>
      <xdr:rowOff>63553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91208"/>
          <a:ext cx="889000" cy="11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6702</xdr:rowOff>
    </xdr:from>
    <xdr:to>
      <xdr:col>41</xdr:col>
      <xdr:colOff>50800</xdr:colOff>
      <xdr:row>79</xdr:row>
      <xdr:rowOff>63553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51252"/>
          <a:ext cx="889000" cy="5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67308</xdr:rowOff>
    </xdr:from>
    <xdr:to>
      <xdr:col>46</xdr:col>
      <xdr:colOff>38100</xdr:colOff>
      <xdr:row>78</xdr:row>
      <xdr:rowOff>168908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13985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2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12753</xdr:rowOff>
    </xdr:from>
    <xdr:to>
      <xdr:col>41</xdr:col>
      <xdr:colOff>101600</xdr:colOff>
      <xdr:row>79</xdr:row>
      <xdr:rowOff>114353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5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105480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127352</xdr:rowOff>
    </xdr:from>
    <xdr:to>
      <xdr:col>36</xdr:col>
      <xdr:colOff>165100</xdr:colOff>
      <xdr:row>79</xdr:row>
      <xdr:rowOff>57502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0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74029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66060</xdr:rowOff>
    </xdr:from>
    <xdr:to>
      <xdr:col>55</xdr:col>
      <xdr:colOff>0</xdr:colOff>
      <xdr:row>98</xdr:row>
      <xdr:rowOff>72464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68160"/>
          <a:ext cx="838200" cy="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72464</xdr:rowOff>
    </xdr:from>
    <xdr:to>
      <xdr:col>50</xdr:col>
      <xdr:colOff>114300</xdr:colOff>
      <xdr:row>98</xdr:row>
      <xdr:rowOff>96134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74564"/>
          <a:ext cx="889000" cy="2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158521</xdr:rowOff>
    </xdr:from>
    <xdr:to>
      <xdr:col>45</xdr:col>
      <xdr:colOff>177800</xdr:colOff>
      <xdr:row>98</xdr:row>
      <xdr:rowOff>96134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617721"/>
          <a:ext cx="889000" cy="28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158521</xdr:rowOff>
    </xdr:from>
    <xdr:to>
      <xdr:col>41</xdr:col>
      <xdr:colOff>50800</xdr:colOff>
      <xdr:row>98</xdr:row>
      <xdr:rowOff>64550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17721"/>
          <a:ext cx="889000" cy="24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15260</xdr:rowOff>
    </xdr:from>
    <xdr:to>
      <xdr:col>55</xdr:col>
      <xdr:colOff>50800</xdr:colOff>
      <xdr:row>98</xdr:row>
      <xdr:rowOff>116860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38137</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21664</xdr:rowOff>
    </xdr:from>
    <xdr:to>
      <xdr:col>50</xdr:col>
      <xdr:colOff>165100</xdr:colOff>
      <xdr:row>98</xdr:row>
      <xdr:rowOff>123264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2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139791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59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45334</xdr:rowOff>
    </xdr:from>
    <xdr:to>
      <xdr:col>46</xdr:col>
      <xdr:colOff>38100</xdr:colOff>
      <xdr:row>98</xdr:row>
      <xdr:rowOff>146934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163461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62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107721</xdr:rowOff>
    </xdr:from>
    <xdr:to>
      <xdr:col>41</xdr:col>
      <xdr:colOff>101600</xdr:colOff>
      <xdr:row>97</xdr:row>
      <xdr:rowOff>37871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6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54398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34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13750</xdr:rowOff>
    </xdr:from>
    <xdr:to>
      <xdr:col>36</xdr:col>
      <xdr:colOff>165100</xdr:colOff>
      <xdr:row>98</xdr:row>
      <xdr:rowOff>115350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131877</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59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165926</xdr:rowOff>
    </xdr:from>
    <xdr:to>
      <xdr:col>85</xdr:col>
      <xdr:colOff>127000</xdr:colOff>
      <xdr:row>38</xdr:row>
      <xdr:rowOff>87649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509576"/>
          <a:ext cx="838200" cy="9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110975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26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87649</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02749"/>
          <a:ext cx="889000" cy="1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53015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115126</xdr:rowOff>
    </xdr:from>
    <xdr:to>
      <xdr:col>85</xdr:col>
      <xdr:colOff>177800</xdr:colOff>
      <xdr:row>38</xdr:row>
      <xdr:rowOff>45276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5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138003</xdr:rowOff>
    </xdr:from>
    <xdr:ext cx="599010"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31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36849</xdr:rowOff>
    </xdr:from>
    <xdr:to>
      <xdr:col>81</xdr:col>
      <xdr:colOff>101600</xdr:colOff>
      <xdr:row>38</xdr:row>
      <xdr:rowOff>138449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154976</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181795" y="632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117148</xdr:rowOff>
    </xdr:from>
    <xdr:to>
      <xdr:col>85</xdr:col>
      <xdr:colOff>127000</xdr:colOff>
      <xdr:row>76</xdr:row>
      <xdr:rowOff>125019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147348"/>
          <a:ext cx="8382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117148</xdr:rowOff>
    </xdr:from>
    <xdr:to>
      <xdr:col>81</xdr:col>
      <xdr:colOff>50800</xdr:colOff>
      <xdr:row>76</xdr:row>
      <xdr:rowOff>158226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47348"/>
          <a:ext cx="889000" cy="4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158226</xdr:rowOff>
    </xdr:from>
    <xdr:to>
      <xdr:col>76</xdr:col>
      <xdr:colOff>114300</xdr:colOff>
      <xdr:row>77</xdr:row>
      <xdr:rowOff>11047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188426"/>
          <a:ext cx="889000" cy="2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11047</xdr:rowOff>
    </xdr:from>
    <xdr:to>
      <xdr:col>71</xdr:col>
      <xdr:colOff>177800</xdr:colOff>
      <xdr:row>77</xdr:row>
      <xdr:rowOff>17872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12697"/>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74219</xdr:rowOff>
    </xdr:from>
    <xdr:to>
      <xdr:col>85</xdr:col>
      <xdr:colOff>177800</xdr:colOff>
      <xdr:row>77</xdr:row>
      <xdr:rowOff>4369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97095</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5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66348</xdr:rowOff>
    </xdr:from>
    <xdr:to>
      <xdr:col>81</xdr:col>
      <xdr:colOff>101600</xdr:colOff>
      <xdr:row>76</xdr:row>
      <xdr:rowOff>167948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09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13026</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87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107426</xdr:rowOff>
    </xdr:from>
    <xdr:to>
      <xdr:col>76</xdr:col>
      <xdr:colOff>165100</xdr:colOff>
      <xdr:row>77</xdr:row>
      <xdr:rowOff>37576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54103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1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131697</xdr:rowOff>
    </xdr:from>
    <xdr:to>
      <xdr:col>72</xdr:col>
      <xdr:colOff>38100</xdr:colOff>
      <xdr:row>77</xdr:row>
      <xdr:rowOff>61847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6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78374</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37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138522</xdr:rowOff>
    </xdr:from>
    <xdr:to>
      <xdr:col>67</xdr:col>
      <xdr:colOff>101600</xdr:colOff>
      <xdr:row>77</xdr:row>
      <xdr:rowOff>68672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6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85199</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4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51152</xdr:rowOff>
    </xdr:from>
    <xdr:to>
      <xdr:col>85</xdr:col>
      <xdr:colOff>127000</xdr:colOff>
      <xdr:row>98</xdr:row>
      <xdr:rowOff>52651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853252"/>
          <a:ext cx="8382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38280</xdr:rowOff>
    </xdr:from>
    <xdr:to>
      <xdr:col>81</xdr:col>
      <xdr:colOff>50800</xdr:colOff>
      <xdr:row>98</xdr:row>
      <xdr:rowOff>52651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40380"/>
          <a:ext cx="889000" cy="1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38280</xdr:rowOff>
    </xdr:from>
    <xdr:to>
      <xdr:col>76</xdr:col>
      <xdr:colOff>114300</xdr:colOff>
      <xdr:row>98</xdr:row>
      <xdr:rowOff>67805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40380"/>
          <a:ext cx="889000" cy="2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67805</xdr:rowOff>
    </xdr:from>
    <xdr:to>
      <xdr:col>71</xdr:col>
      <xdr:colOff>177800</xdr:colOff>
      <xdr:row>98</xdr:row>
      <xdr:rowOff>90940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69905"/>
          <a:ext cx="889000" cy="2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352</xdr:rowOff>
    </xdr:from>
    <xdr:to>
      <xdr:col>85</xdr:col>
      <xdr:colOff>177800</xdr:colOff>
      <xdr:row>98</xdr:row>
      <xdr:rowOff>101952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23229</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5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1851</xdr:rowOff>
    </xdr:from>
    <xdr:to>
      <xdr:col>81</xdr:col>
      <xdr:colOff>101600</xdr:colOff>
      <xdr:row>98</xdr:row>
      <xdr:rowOff>103451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0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119978</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57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158930</xdr:rowOff>
    </xdr:from>
    <xdr:to>
      <xdr:col>76</xdr:col>
      <xdr:colOff>165100</xdr:colOff>
      <xdr:row>98</xdr:row>
      <xdr:rowOff>89080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105607</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5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17005</xdr:rowOff>
    </xdr:from>
    <xdr:to>
      <xdr:col>72</xdr:col>
      <xdr:colOff>38100</xdr:colOff>
      <xdr:row>98</xdr:row>
      <xdr:rowOff>118605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135132</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59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40140</xdr:rowOff>
    </xdr:from>
    <xdr:to>
      <xdr:col>67</xdr:col>
      <xdr:colOff>101600</xdr:colOff>
      <xdr:row>98</xdr:row>
      <xdr:rowOff>141740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4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158267</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61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152511</xdr:rowOff>
    </xdr:from>
    <xdr:to>
      <xdr:col>116</xdr:col>
      <xdr:colOff>63500</xdr:colOff>
      <xdr:row>56</xdr:row>
      <xdr:rowOff>164718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753711"/>
          <a:ext cx="8382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140834</xdr:rowOff>
    </xdr:from>
    <xdr:to>
      <xdr:col>111</xdr:col>
      <xdr:colOff>177800</xdr:colOff>
      <xdr:row>56</xdr:row>
      <xdr:rowOff>164718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742034"/>
          <a:ext cx="889000" cy="2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105949</xdr:rowOff>
    </xdr:from>
    <xdr:to>
      <xdr:col>107</xdr:col>
      <xdr:colOff>50800</xdr:colOff>
      <xdr:row>56</xdr:row>
      <xdr:rowOff>140834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707149"/>
          <a:ext cx="8890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105949</xdr:rowOff>
    </xdr:from>
    <xdr:to>
      <xdr:col>102</xdr:col>
      <xdr:colOff>114300</xdr:colOff>
      <xdr:row>56</xdr:row>
      <xdr:rowOff>164782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707149"/>
          <a:ext cx="889000" cy="5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101711</xdr:rowOff>
    </xdr:from>
    <xdr:to>
      <xdr:col>116</xdr:col>
      <xdr:colOff>114300</xdr:colOff>
      <xdr:row>57</xdr:row>
      <xdr:rowOff>31861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7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124588</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5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113918</xdr:rowOff>
    </xdr:from>
    <xdr:to>
      <xdr:col>112</xdr:col>
      <xdr:colOff>38100</xdr:colOff>
      <xdr:row>57</xdr:row>
      <xdr:rowOff>44068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7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60595</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49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90034</xdr:rowOff>
    </xdr:from>
    <xdr:to>
      <xdr:col>107</xdr:col>
      <xdr:colOff>101600</xdr:colOff>
      <xdr:row>57</xdr:row>
      <xdr:rowOff>20184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69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36711</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46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55149</xdr:rowOff>
    </xdr:from>
    <xdr:to>
      <xdr:col>102</xdr:col>
      <xdr:colOff>165100</xdr:colOff>
      <xdr:row>56</xdr:row>
      <xdr:rowOff>156749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6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1826</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43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113982</xdr:rowOff>
    </xdr:from>
    <xdr:to>
      <xdr:col>98</xdr:col>
      <xdr:colOff>38100</xdr:colOff>
      <xdr:row>57</xdr:row>
      <xdr:rowOff>44132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71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60659</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49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20176</xdr:rowOff>
    </xdr:from>
    <xdr:to>
      <xdr:col>116</xdr:col>
      <xdr:colOff>63500</xdr:colOff>
      <xdr:row>74</xdr:row>
      <xdr:rowOff>22806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707476"/>
          <a:ext cx="8382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20176</xdr:rowOff>
    </xdr:from>
    <xdr:to>
      <xdr:col>111</xdr:col>
      <xdr:colOff>177800</xdr:colOff>
      <xdr:row>74</xdr:row>
      <xdr:rowOff>35016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707476"/>
          <a:ext cx="889000" cy="1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35016</xdr:rowOff>
    </xdr:from>
    <xdr:to>
      <xdr:col>107</xdr:col>
      <xdr:colOff>50800</xdr:colOff>
      <xdr:row>74</xdr:row>
      <xdr:rowOff>107029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722316"/>
          <a:ext cx="889000" cy="7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11859</xdr:rowOff>
    </xdr:from>
    <xdr:to>
      <xdr:col>102</xdr:col>
      <xdr:colOff>114300</xdr:colOff>
      <xdr:row>74</xdr:row>
      <xdr:rowOff>107029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699159"/>
          <a:ext cx="889000" cy="9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143456</xdr:rowOff>
    </xdr:from>
    <xdr:to>
      <xdr:col>116</xdr:col>
      <xdr:colOff>114300</xdr:colOff>
      <xdr:row>74</xdr:row>
      <xdr:rowOff>73606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65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166333</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51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140826</xdr:rowOff>
    </xdr:from>
    <xdr:to>
      <xdr:col>112</xdr:col>
      <xdr:colOff>38100</xdr:colOff>
      <xdr:row>74</xdr:row>
      <xdr:rowOff>70976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65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87503</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43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155666</xdr:rowOff>
    </xdr:from>
    <xdr:to>
      <xdr:col>107</xdr:col>
      <xdr:colOff>101600</xdr:colOff>
      <xdr:row>74</xdr:row>
      <xdr:rowOff>85816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67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102343</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44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56229</xdr:rowOff>
    </xdr:from>
    <xdr:to>
      <xdr:col>102</xdr:col>
      <xdr:colOff>165100</xdr:colOff>
      <xdr:row>74</xdr:row>
      <xdr:rowOff>157829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7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2906</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51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132509</xdr:rowOff>
    </xdr:from>
    <xdr:to>
      <xdr:col>98</xdr:col>
      <xdr:colOff>38100</xdr:colOff>
      <xdr:row>74</xdr:row>
      <xdr:rowOff>62659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64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79186</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42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６７３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千円となっている。主な構成項目である人件費は、住民一人当たり４</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９千円となっている。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最低賃金や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の増加などで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人件費が上昇していくことが予想される。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・維持補修費は住民一人当たり１８</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おり、類似団体と比較しても一人当たりコストが高い状況となっている。これは、公共施設の老朽化による維持補修等費用や除雪費用の大幅な増加によるものである。このため、修繕等の優先順位を徹底していくことで、事業費の減少を目指す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1,046
1,034
279.52
2,830,792
2,795,996
12,187
1,596,778
2,238,539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143586</xdr:rowOff>
    </xdr:from>
    <xdr:to>
      <xdr:col>24</xdr:col>
      <xdr:colOff>63500</xdr:colOff>
      <xdr:row>35</xdr:row>
      <xdr:rowOff>17037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5972886"/>
          <a:ext cx="838200" cy="4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143586</xdr:rowOff>
    </xdr:from>
    <xdr:to>
      <xdr:col>19</xdr:col>
      <xdr:colOff>177800</xdr:colOff>
      <xdr:row>35</xdr:row>
      <xdr:rowOff>18561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972886"/>
          <a:ext cx="8890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18561</xdr:rowOff>
    </xdr:from>
    <xdr:to>
      <xdr:col>15</xdr:col>
      <xdr:colOff>50800</xdr:colOff>
      <xdr:row>35</xdr:row>
      <xdr:rowOff>20447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019311"/>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20447</xdr:rowOff>
    </xdr:from>
    <xdr:to>
      <xdr:col>10</xdr:col>
      <xdr:colOff>114300</xdr:colOff>
      <xdr:row>35</xdr:row>
      <xdr:rowOff>54794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021197"/>
          <a:ext cx="8890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137687</xdr:rowOff>
    </xdr:from>
    <xdr:to>
      <xdr:col>24</xdr:col>
      <xdr:colOff>114300</xdr:colOff>
      <xdr:row>35</xdr:row>
      <xdr:rowOff>67837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96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160564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81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92786</xdr:rowOff>
    </xdr:from>
    <xdr:to>
      <xdr:col>20</xdr:col>
      <xdr:colOff>38100</xdr:colOff>
      <xdr:row>35</xdr:row>
      <xdr:rowOff>22936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39463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6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139211</xdr:rowOff>
    </xdr:from>
    <xdr:to>
      <xdr:col>15</xdr:col>
      <xdr:colOff>101600</xdr:colOff>
      <xdr:row>35</xdr:row>
      <xdr:rowOff>69361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6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85888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4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141097</xdr:rowOff>
    </xdr:from>
    <xdr:to>
      <xdr:col>10</xdr:col>
      <xdr:colOff>165100</xdr:colOff>
      <xdr:row>35</xdr:row>
      <xdr:rowOff>71247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7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87774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4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3994</xdr:rowOff>
    </xdr:from>
    <xdr:to>
      <xdr:col>6</xdr:col>
      <xdr:colOff>38100</xdr:colOff>
      <xdr:row>35</xdr:row>
      <xdr:rowOff>105594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0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122121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7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108068</xdr:rowOff>
    </xdr:from>
    <xdr:to>
      <xdr:col>24</xdr:col>
      <xdr:colOff>63500</xdr:colOff>
      <xdr:row>56</xdr:row>
      <xdr:rowOff>131828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709268"/>
          <a:ext cx="838200" cy="2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65793</xdr:rowOff>
    </xdr:from>
    <xdr:to>
      <xdr:col>19</xdr:col>
      <xdr:colOff>177800</xdr:colOff>
      <xdr:row>56</xdr:row>
      <xdr:rowOff>108068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666993"/>
          <a:ext cx="889000" cy="4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65793</xdr:rowOff>
    </xdr:from>
    <xdr:to>
      <xdr:col>15</xdr:col>
      <xdr:colOff>50800</xdr:colOff>
      <xdr:row>56</xdr:row>
      <xdr:rowOff>85017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666993"/>
          <a:ext cx="889000" cy="1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85017</xdr:rowOff>
    </xdr:from>
    <xdr:to>
      <xdr:col>10</xdr:col>
      <xdr:colOff>114300</xdr:colOff>
      <xdr:row>56</xdr:row>
      <xdr:rowOff>166039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686217"/>
          <a:ext cx="889000" cy="8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81028</xdr:rowOff>
    </xdr:from>
    <xdr:to>
      <xdr:col>24</xdr:col>
      <xdr:colOff>114300</xdr:colOff>
      <xdr:row>57</xdr:row>
      <xdr:rowOff>11178</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68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103905</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53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57268</xdr:rowOff>
    </xdr:from>
    <xdr:to>
      <xdr:col>20</xdr:col>
      <xdr:colOff>38100</xdr:colOff>
      <xdr:row>56</xdr:row>
      <xdr:rowOff>158868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65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3945</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4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14993</xdr:rowOff>
    </xdr:from>
    <xdr:to>
      <xdr:col>15</xdr:col>
      <xdr:colOff>101600</xdr:colOff>
      <xdr:row>56</xdr:row>
      <xdr:rowOff>116593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133120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3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34217</xdr:rowOff>
    </xdr:from>
    <xdr:to>
      <xdr:col>10</xdr:col>
      <xdr:colOff>165100</xdr:colOff>
      <xdr:row>56</xdr:row>
      <xdr:rowOff>135817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3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152344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41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115239</xdr:rowOff>
    </xdr:from>
    <xdr:to>
      <xdr:col>6</xdr:col>
      <xdr:colOff>38100</xdr:colOff>
      <xdr:row>57</xdr:row>
      <xdr:rowOff>45389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1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61916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491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73842</xdr:rowOff>
    </xdr:from>
    <xdr:to>
      <xdr:col>24</xdr:col>
      <xdr:colOff>63500</xdr:colOff>
      <xdr:row>75</xdr:row>
      <xdr:rowOff>158917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32592"/>
          <a:ext cx="838200" cy="8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147053</xdr:rowOff>
    </xdr:from>
    <xdr:to>
      <xdr:col>19</xdr:col>
      <xdr:colOff>177800</xdr:colOff>
      <xdr:row>75</xdr:row>
      <xdr:rowOff>158917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05803"/>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147053</xdr:rowOff>
    </xdr:from>
    <xdr:to>
      <xdr:col>15</xdr:col>
      <xdr:colOff>50800</xdr:colOff>
      <xdr:row>76</xdr:row>
      <xdr:rowOff>80479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05803"/>
          <a:ext cx="889000" cy="10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76586</xdr:rowOff>
    </xdr:from>
    <xdr:to>
      <xdr:col>10</xdr:col>
      <xdr:colOff>114300</xdr:colOff>
      <xdr:row>76</xdr:row>
      <xdr:rowOff>80479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106786"/>
          <a:ext cx="889000" cy="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23042</xdr:rowOff>
    </xdr:from>
    <xdr:to>
      <xdr:col>24</xdr:col>
      <xdr:colOff>114300</xdr:colOff>
      <xdr:row>75</xdr:row>
      <xdr:rowOff>124642</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8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45919</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73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108117</xdr:rowOff>
    </xdr:from>
    <xdr:to>
      <xdr:col>20</xdr:col>
      <xdr:colOff>38100</xdr:colOff>
      <xdr:row>76</xdr:row>
      <xdr:rowOff>38267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6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54794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4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96253</xdr:rowOff>
    </xdr:from>
    <xdr:to>
      <xdr:col>15</xdr:col>
      <xdr:colOff>101600</xdr:colOff>
      <xdr:row>76</xdr:row>
      <xdr:rowOff>26403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42930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3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29679</xdr:rowOff>
    </xdr:from>
    <xdr:to>
      <xdr:col>10</xdr:col>
      <xdr:colOff>165100</xdr:colOff>
      <xdr:row>76</xdr:row>
      <xdr:rowOff>131279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147807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83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25786</xdr:rowOff>
    </xdr:from>
    <xdr:to>
      <xdr:col>6</xdr:col>
      <xdr:colOff>38100</xdr:colOff>
      <xdr:row>76</xdr:row>
      <xdr:rowOff>127386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143912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3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26538</xdr:rowOff>
    </xdr:from>
    <xdr:to>
      <xdr:col>24</xdr:col>
      <xdr:colOff>63500</xdr:colOff>
      <xdr:row>95</xdr:row>
      <xdr:rowOff>72312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314288"/>
          <a:ext cx="838200" cy="4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72312</xdr:rowOff>
    </xdr:from>
    <xdr:to>
      <xdr:col>19</xdr:col>
      <xdr:colOff>177800</xdr:colOff>
      <xdr:row>96</xdr:row>
      <xdr:rowOff>7046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360062"/>
          <a:ext cx="889000" cy="10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7046</xdr:rowOff>
    </xdr:from>
    <xdr:to>
      <xdr:col>15</xdr:col>
      <xdr:colOff>50800</xdr:colOff>
      <xdr:row>96</xdr:row>
      <xdr:rowOff>92518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466246"/>
          <a:ext cx="889000" cy="8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90418</xdr:rowOff>
    </xdr:from>
    <xdr:to>
      <xdr:col>10</xdr:col>
      <xdr:colOff>114300</xdr:colOff>
      <xdr:row>96</xdr:row>
      <xdr:rowOff>92518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549618"/>
          <a:ext cx="889000" cy="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147188</xdr:rowOff>
    </xdr:from>
    <xdr:to>
      <xdr:col>24</xdr:col>
      <xdr:colOff>114300</xdr:colOff>
      <xdr:row>95</xdr:row>
      <xdr:rowOff>77338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2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170065</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11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21512</xdr:rowOff>
    </xdr:from>
    <xdr:to>
      <xdr:col>20</xdr:col>
      <xdr:colOff>38100</xdr:colOff>
      <xdr:row>95</xdr:row>
      <xdr:rowOff>123112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3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139639</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08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127696</xdr:rowOff>
    </xdr:from>
    <xdr:to>
      <xdr:col>15</xdr:col>
      <xdr:colOff>101600</xdr:colOff>
      <xdr:row>96</xdr:row>
      <xdr:rowOff>57846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41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74373</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19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41718</xdr:rowOff>
    </xdr:from>
    <xdr:to>
      <xdr:col>10</xdr:col>
      <xdr:colOff>165100</xdr:colOff>
      <xdr:row>96</xdr:row>
      <xdr:rowOff>143318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0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159845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27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39618</xdr:rowOff>
    </xdr:from>
    <xdr:to>
      <xdr:col>6</xdr:col>
      <xdr:colOff>38100</xdr:colOff>
      <xdr:row>96</xdr:row>
      <xdr:rowOff>141218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4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157745</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27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43797</xdr:rowOff>
    </xdr:from>
    <xdr:to>
      <xdr:col>55</xdr:col>
      <xdr:colOff>0</xdr:colOff>
      <xdr:row>31</xdr:row>
      <xdr:rowOff>93871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5358747"/>
          <a:ext cx="8382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125347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640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93871</xdr:rowOff>
    </xdr:from>
    <xdr:to>
      <xdr:col>50</xdr:col>
      <xdr:colOff>114300</xdr:colOff>
      <xdr:row>36</xdr:row>
      <xdr:rowOff>22787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5408821"/>
          <a:ext cx="889000" cy="78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70157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5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139265</xdr:rowOff>
    </xdr:from>
    <xdr:to>
      <xdr:col>45</xdr:col>
      <xdr:colOff>177800</xdr:colOff>
      <xdr:row>36</xdr:row>
      <xdr:rowOff>22787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140015"/>
          <a:ext cx="889000" cy="5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63953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750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139265</xdr:rowOff>
    </xdr:from>
    <xdr:to>
      <xdr:col>41</xdr:col>
      <xdr:colOff>50800</xdr:colOff>
      <xdr:row>36</xdr:row>
      <xdr:rowOff>78413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140015"/>
          <a:ext cx="889000" cy="11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61231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164447</xdr:rowOff>
    </xdr:from>
    <xdr:to>
      <xdr:col>55</xdr:col>
      <xdr:colOff>50800</xdr:colOff>
      <xdr:row>31</xdr:row>
      <xdr:rowOff>94597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530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117474</xdr:rowOff>
    </xdr:from>
    <xdr:ext cx="534377"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526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43071</xdr:rowOff>
    </xdr:from>
    <xdr:to>
      <xdr:col>50</xdr:col>
      <xdr:colOff>165100</xdr:colOff>
      <xdr:row>31</xdr:row>
      <xdr:rowOff>144671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535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29</xdr:row>
      <xdr:rowOff>161198</xdr:rowOff>
    </xdr:from>
    <xdr:ext cx="534377"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372111" y="513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143437</xdr:rowOff>
    </xdr:from>
    <xdr:to>
      <xdr:col>46</xdr:col>
      <xdr:colOff>38100</xdr:colOff>
      <xdr:row>36</xdr:row>
      <xdr:rowOff>73587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1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90114</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91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88465</xdr:rowOff>
    </xdr:from>
    <xdr:to>
      <xdr:col>41</xdr:col>
      <xdr:colOff>101600</xdr:colOff>
      <xdr:row>36</xdr:row>
      <xdr:rowOff>18615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08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35142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86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27613</xdr:rowOff>
    </xdr:from>
    <xdr:to>
      <xdr:col>36</xdr:col>
      <xdr:colOff>165100</xdr:colOff>
      <xdr:row>36</xdr:row>
      <xdr:rowOff>129213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19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145740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97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69506</xdr:rowOff>
    </xdr:from>
    <xdr:to>
      <xdr:col>55</xdr:col>
      <xdr:colOff>0</xdr:colOff>
      <xdr:row>57</xdr:row>
      <xdr:rowOff>74918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42156"/>
          <a:ext cx="838200" cy="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74918</xdr:rowOff>
    </xdr:from>
    <xdr:to>
      <xdr:col>50</xdr:col>
      <xdr:colOff>114300</xdr:colOff>
      <xdr:row>57</xdr:row>
      <xdr:rowOff>80938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47568"/>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109367</xdr:rowOff>
    </xdr:from>
    <xdr:to>
      <xdr:col>45</xdr:col>
      <xdr:colOff>177800</xdr:colOff>
      <xdr:row>57</xdr:row>
      <xdr:rowOff>80938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10567"/>
          <a:ext cx="889000" cy="14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109367</xdr:rowOff>
    </xdr:from>
    <xdr:to>
      <xdr:col>41</xdr:col>
      <xdr:colOff>50800</xdr:colOff>
      <xdr:row>57</xdr:row>
      <xdr:rowOff>100356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10567"/>
          <a:ext cx="889000" cy="16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18706</xdr:rowOff>
    </xdr:from>
    <xdr:to>
      <xdr:col>55</xdr:col>
      <xdr:colOff>50800</xdr:colOff>
      <xdr:row>57</xdr:row>
      <xdr:rowOff>120306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149533</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57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24118</xdr:rowOff>
    </xdr:from>
    <xdr:to>
      <xdr:col>50</xdr:col>
      <xdr:colOff>165100</xdr:colOff>
      <xdr:row>57</xdr:row>
      <xdr:rowOff>125718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9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142245</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57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30138</xdr:rowOff>
    </xdr:from>
    <xdr:to>
      <xdr:col>46</xdr:col>
      <xdr:colOff>38100</xdr:colOff>
      <xdr:row>57</xdr:row>
      <xdr:rowOff>131738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148265</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57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58567</xdr:rowOff>
    </xdr:from>
    <xdr:to>
      <xdr:col>41</xdr:col>
      <xdr:colOff>101600</xdr:colOff>
      <xdr:row>56</xdr:row>
      <xdr:rowOff>160167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5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5244</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43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49556</xdr:rowOff>
    </xdr:from>
    <xdr:to>
      <xdr:col>36</xdr:col>
      <xdr:colOff>165100</xdr:colOff>
      <xdr:row>57</xdr:row>
      <xdr:rowOff>151156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2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167683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59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100854</xdr:rowOff>
    </xdr:from>
    <xdr:to>
      <xdr:col>55</xdr:col>
      <xdr:colOff>0</xdr:colOff>
      <xdr:row>75</xdr:row>
      <xdr:rowOff>67771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788154"/>
          <a:ext cx="838200" cy="1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67771</xdr:rowOff>
    </xdr:from>
    <xdr:to>
      <xdr:col>50</xdr:col>
      <xdr:colOff>114300</xdr:colOff>
      <xdr:row>76</xdr:row>
      <xdr:rowOff>15585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2926521"/>
          <a:ext cx="889000" cy="1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12309</xdr:rowOff>
    </xdr:from>
    <xdr:to>
      <xdr:col>45</xdr:col>
      <xdr:colOff>177800</xdr:colOff>
      <xdr:row>76</xdr:row>
      <xdr:rowOff>15585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042509"/>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93325</xdr:rowOff>
    </xdr:from>
    <xdr:to>
      <xdr:col>41</xdr:col>
      <xdr:colOff>50800</xdr:colOff>
      <xdr:row>76</xdr:row>
      <xdr:rowOff>12309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2780625"/>
          <a:ext cx="889000" cy="26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50054</xdr:rowOff>
    </xdr:from>
    <xdr:to>
      <xdr:col>55</xdr:col>
      <xdr:colOff>50800</xdr:colOff>
      <xdr:row>74</xdr:row>
      <xdr:rowOff>151654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73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72931</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58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16971</xdr:rowOff>
    </xdr:from>
    <xdr:to>
      <xdr:col>50</xdr:col>
      <xdr:colOff>165100</xdr:colOff>
      <xdr:row>75</xdr:row>
      <xdr:rowOff>118571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87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135098</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39795" y="1265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136235</xdr:rowOff>
    </xdr:from>
    <xdr:to>
      <xdr:col>46</xdr:col>
      <xdr:colOff>38100</xdr:colOff>
      <xdr:row>76</xdr:row>
      <xdr:rowOff>66385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299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82912</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277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132959</xdr:rowOff>
    </xdr:from>
    <xdr:to>
      <xdr:col>41</xdr:col>
      <xdr:colOff>101600</xdr:colOff>
      <xdr:row>76</xdr:row>
      <xdr:rowOff>63109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29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79636</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276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42525</xdr:rowOff>
    </xdr:from>
    <xdr:to>
      <xdr:col>36</xdr:col>
      <xdr:colOff>165100</xdr:colOff>
      <xdr:row>74</xdr:row>
      <xdr:rowOff>144125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7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160652</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672795" y="1250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17227</xdr:rowOff>
    </xdr:from>
    <xdr:to>
      <xdr:col>55</xdr:col>
      <xdr:colOff>0</xdr:colOff>
      <xdr:row>96</xdr:row>
      <xdr:rowOff>89822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476427"/>
          <a:ext cx="838200" cy="7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89822</xdr:rowOff>
    </xdr:from>
    <xdr:to>
      <xdr:col>50</xdr:col>
      <xdr:colOff>114300</xdr:colOff>
      <xdr:row>96</xdr:row>
      <xdr:rowOff>98802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549022"/>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98802</xdr:rowOff>
    </xdr:from>
    <xdr:to>
      <xdr:col>45</xdr:col>
      <xdr:colOff>177800</xdr:colOff>
      <xdr:row>97</xdr:row>
      <xdr:rowOff>4426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58002"/>
          <a:ext cx="889000" cy="7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4426</xdr:rowOff>
    </xdr:from>
    <xdr:to>
      <xdr:col>41</xdr:col>
      <xdr:colOff>50800</xdr:colOff>
      <xdr:row>97</xdr:row>
      <xdr:rowOff>52406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35076"/>
          <a:ext cx="889000" cy="4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137877</xdr:rowOff>
    </xdr:from>
    <xdr:to>
      <xdr:col>55</xdr:col>
      <xdr:colOff>50800</xdr:colOff>
      <xdr:row>96</xdr:row>
      <xdr:rowOff>68027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160754</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7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39022</xdr:rowOff>
    </xdr:from>
    <xdr:to>
      <xdr:col>50</xdr:col>
      <xdr:colOff>165100</xdr:colOff>
      <xdr:row>96</xdr:row>
      <xdr:rowOff>140622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157149</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27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48002</xdr:rowOff>
    </xdr:from>
    <xdr:to>
      <xdr:col>46</xdr:col>
      <xdr:colOff>38100</xdr:colOff>
      <xdr:row>96</xdr:row>
      <xdr:rowOff>149602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0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166129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28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125076</xdr:rowOff>
    </xdr:from>
    <xdr:to>
      <xdr:col>41</xdr:col>
      <xdr:colOff>101600</xdr:colOff>
      <xdr:row>97</xdr:row>
      <xdr:rowOff>55226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71753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3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1606</xdr:rowOff>
    </xdr:from>
    <xdr:to>
      <xdr:col>36</xdr:col>
      <xdr:colOff>165100</xdr:colOff>
      <xdr:row>97</xdr:row>
      <xdr:rowOff>103206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119733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137428</xdr:rowOff>
    </xdr:from>
    <xdr:to>
      <xdr:col>85</xdr:col>
      <xdr:colOff>127000</xdr:colOff>
      <xdr:row>36</xdr:row>
      <xdr:rowOff>71541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138178"/>
          <a:ext cx="838200" cy="10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60389</xdr:rowOff>
    </xdr:from>
    <xdr:to>
      <xdr:col>81</xdr:col>
      <xdr:colOff>50800</xdr:colOff>
      <xdr:row>36</xdr:row>
      <xdr:rowOff>71541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232589"/>
          <a:ext cx="889000" cy="1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60389</xdr:rowOff>
    </xdr:from>
    <xdr:to>
      <xdr:col>76</xdr:col>
      <xdr:colOff>114300</xdr:colOff>
      <xdr:row>36</xdr:row>
      <xdr:rowOff>148935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232589"/>
          <a:ext cx="889000" cy="8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58712</xdr:rowOff>
    </xdr:from>
    <xdr:to>
      <xdr:col>71</xdr:col>
      <xdr:colOff>177800</xdr:colOff>
      <xdr:row>36</xdr:row>
      <xdr:rowOff>148935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059462"/>
          <a:ext cx="889000" cy="26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86628</xdr:rowOff>
    </xdr:from>
    <xdr:to>
      <xdr:col>85</xdr:col>
      <xdr:colOff>177800</xdr:colOff>
      <xdr:row>36</xdr:row>
      <xdr:rowOff>16778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08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109505</xdr:rowOff>
    </xdr:from>
    <xdr:ext cx="599010"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93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20741</xdr:rowOff>
    </xdr:from>
    <xdr:to>
      <xdr:col>81</xdr:col>
      <xdr:colOff>101600</xdr:colOff>
      <xdr:row>36</xdr:row>
      <xdr:rowOff>122341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19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138868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96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9589</xdr:rowOff>
    </xdr:from>
    <xdr:to>
      <xdr:col>76</xdr:col>
      <xdr:colOff>165100</xdr:colOff>
      <xdr:row>36</xdr:row>
      <xdr:rowOff>111189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18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127716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5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98135</xdr:rowOff>
    </xdr:from>
    <xdr:to>
      <xdr:col>72</xdr:col>
      <xdr:colOff>38100</xdr:colOff>
      <xdr:row>37</xdr:row>
      <xdr:rowOff>28285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7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44812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4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7912</xdr:rowOff>
    </xdr:from>
    <xdr:to>
      <xdr:col>67</xdr:col>
      <xdr:colOff>101600</xdr:colOff>
      <xdr:row>35</xdr:row>
      <xdr:rowOff>109512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00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126039</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14795" y="5783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20096</xdr:rowOff>
    </xdr:from>
    <xdr:to>
      <xdr:col>85</xdr:col>
      <xdr:colOff>127000</xdr:colOff>
      <xdr:row>57</xdr:row>
      <xdr:rowOff>41282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792746"/>
          <a:ext cx="838200" cy="2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20096</xdr:rowOff>
    </xdr:from>
    <xdr:to>
      <xdr:col>81</xdr:col>
      <xdr:colOff>50800</xdr:colOff>
      <xdr:row>57</xdr:row>
      <xdr:rowOff>107952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92746"/>
          <a:ext cx="889000" cy="8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35045</xdr:rowOff>
    </xdr:from>
    <xdr:to>
      <xdr:col>76</xdr:col>
      <xdr:colOff>114300</xdr:colOff>
      <xdr:row>57</xdr:row>
      <xdr:rowOff>107952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293345"/>
          <a:ext cx="889000" cy="58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35045</xdr:rowOff>
    </xdr:from>
    <xdr:to>
      <xdr:col>71</xdr:col>
      <xdr:colOff>177800</xdr:colOff>
      <xdr:row>57</xdr:row>
      <xdr:rowOff>89972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293345"/>
          <a:ext cx="889000" cy="56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161932</xdr:rowOff>
    </xdr:from>
    <xdr:to>
      <xdr:col>85</xdr:col>
      <xdr:colOff>177800</xdr:colOff>
      <xdr:row>57</xdr:row>
      <xdr:rowOff>92082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13359</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61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140746</xdr:rowOff>
    </xdr:from>
    <xdr:to>
      <xdr:col>81</xdr:col>
      <xdr:colOff>101600</xdr:colOff>
      <xdr:row>57</xdr:row>
      <xdr:rowOff>70896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4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87423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51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57152</xdr:rowOff>
    </xdr:from>
    <xdr:to>
      <xdr:col>76</xdr:col>
      <xdr:colOff>165100</xdr:colOff>
      <xdr:row>57</xdr:row>
      <xdr:rowOff>158752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2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3829</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60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155695</xdr:rowOff>
    </xdr:from>
    <xdr:to>
      <xdr:col>72</xdr:col>
      <xdr:colOff>38100</xdr:colOff>
      <xdr:row>54</xdr:row>
      <xdr:rowOff>85845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2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102372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01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39172</xdr:rowOff>
    </xdr:from>
    <xdr:to>
      <xdr:col>67</xdr:col>
      <xdr:colOff>101600</xdr:colOff>
      <xdr:row>57</xdr:row>
      <xdr:rowOff>140772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157299</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58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165925</xdr:rowOff>
    </xdr:from>
    <xdr:to>
      <xdr:col>85</xdr:col>
      <xdr:colOff>127000</xdr:colOff>
      <xdr:row>78</xdr:row>
      <xdr:rowOff>87649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367575"/>
          <a:ext cx="838200" cy="9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110974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8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87649</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460749"/>
          <a:ext cx="889000" cy="1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52995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5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115125</xdr:rowOff>
    </xdr:from>
    <xdr:to>
      <xdr:col>85</xdr:col>
      <xdr:colOff>177800</xdr:colOff>
      <xdr:row>78</xdr:row>
      <xdr:rowOff>45275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138002</xdr:rowOff>
    </xdr:from>
    <xdr:ext cx="599010"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16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36849</xdr:rowOff>
    </xdr:from>
    <xdr:to>
      <xdr:col>81</xdr:col>
      <xdr:colOff>101600</xdr:colOff>
      <xdr:row>78</xdr:row>
      <xdr:rowOff>138449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0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154976</xdr:rowOff>
    </xdr:from>
    <xdr:ext cx="59901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181795" y="1318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117148</xdr:rowOff>
    </xdr:from>
    <xdr:to>
      <xdr:col>85</xdr:col>
      <xdr:colOff>127000</xdr:colOff>
      <xdr:row>96</xdr:row>
      <xdr:rowOff>125019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576348"/>
          <a:ext cx="8382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117148</xdr:rowOff>
    </xdr:from>
    <xdr:to>
      <xdr:col>81</xdr:col>
      <xdr:colOff>50800</xdr:colOff>
      <xdr:row>96</xdr:row>
      <xdr:rowOff>158226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576348"/>
          <a:ext cx="889000" cy="4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158226</xdr:rowOff>
    </xdr:from>
    <xdr:to>
      <xdr:col>76</xdr:col>
      <xdr:colOff>114300</xdr:colOff>
      <xdr:row>97</xdr:row>
      <xdr:rowOff>11047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617426"/>
          <a:ext cx="889000" cy="2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11047</xdr:rowOff>
    </xdr:from>
    <xdr:to>
      <xdr:col>71</xdr:col>
      <xdr:colOff>177800</xdr:colOff>
      <xdr:row>97</xdr:row>
      <xdr:rowOff>17872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641697"/>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74219</xdr:rowOff>
    </xdr:from>
    <xdr:to>
      <xdr:col>85</xdr:col>
      <xdr:colOff>177800</xdr:colOff>
      <xdr:row>97</xdr:row>
      <xdr:rowOff>4369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97096</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38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66348</xdr:rowOff>
    </xdr:from>
    <xdr:to>
      <xdr:col>81</xdr:col>
      <xdr:colOff>101600</xdr:colOff>
      <xdr:row>96</xdr:row>
      <xdr:rowOff>167948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2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13025</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30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107426</xdr:rowOff>
    </xdr:from>
    <xdr:to>
      <xdr:col>76</xdr:col>
      <xdr:colOff>165100</xdr:colOff>
      <xdr:row>97</xdr:row>
      <xdr:rowOff>37576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54103</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34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131697</xdr:rowOff>
    </xdr:from>
    <xdr:to>
      <xdr:col>72</xdr:col>
      <xdr:colOff>38100</xdr:colOff>
      <xdr:row>97</xdr:row>
      <xdr:rowOff>61847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9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78374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36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138522</xdr:rowOff>
    </xdr:from>
    <xdr:to>
      <xdr:col>67</xdr:col>
      <xdr:colOff>101600</xdr:colOff>
      <xdr:row>97</xdr:row>
      <xdr:rowOff>68672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9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85199</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37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35128</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21678"/>
          <a:ext cx="8890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35128</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8656300" y="6721678"/>
          <a:ext cx="8890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79887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766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155778</xdr:rowOff>
    </xdr:from>
    <xdr:to>
      <xdr:col>102</xdr:col>
      <xdr:colOff>165100</xdr:colOff>
      <xdr:row>39</xdr:row>
      <xdr:rowOff>85928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102455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446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・衛生費は、住民一人当たり３</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千円となっており、類似団体平均に比べ高額となっているが一般廃棄物処理施設整備事業のため一部事務組合への負担金の増加によるものが主な要因である。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・労働費は、住民一人当たり１３千円となっており、類似団体の中で１番高額となっているが令和４年度から実施している事業協同組合補助金の増加によるものが主な要因である。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北海道初山別村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財政調整基金残高は、近年、利子による微増だけであったため横ばい傾向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実質収支は、標準財政規模により比率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が減少傾向にある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実質単年度収支は、財政調整基金の積立額がなかったことからマイナスとなっている。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北海道初山別村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特別会計において、各年度で黒字額にバラツキがあるものの、一般会計は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事故繰越や繰越金の増加により実質収支が減少している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北海道初山別村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一般会計の元利償還金は、近年大型事業（消防庁舎建替、初山別中学校校舎大規模改修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）の実施により増加していく見込み。</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公営企業債（簡易水道特別会計）は、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施設整備事業債の元金償還の開始や公営企業会計適用債の利子分の開始により微増。</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北海道初山別村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将来負担額は、地方債現在高において、償還完了や新規借入の抑制等により近年減少していることにより、将来負担額の減少が図られている。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充当可能財源等は、財政調整基金・減債基金等により財源の確保が図られている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が基金の取崩額は増加傾向にあり、基金残高の減少が大きくなっている。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北海道初山別村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取崩　減債基金１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０百万円、その他特定目的金３</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百万円、計１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積立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減債基金９０百万円、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１３５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取崩額が積立金を上回ったため全体で１２百万円の減額となった。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減債基金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の主な増額理由は、想定されている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大型事業の償還により増額傾向にある元利償還のため９０</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大型事業（役場庁舎改修、一般廃棄物処理施設整備等）が実施又は検討がされており、特定財源の確保に努め、また減少傾向にある地方交付税の動向にも注視しながら的確に、計画的な運用に努める。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公共施設等整備基金：公共施設等整備事業の実施に要する資金に充てるため。</a:t>
          </a:r>
          <a:b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国鉄羽幌線代替輸送確保基金：国鉄羽幌線廃止に伴う代替輸送事業の財政需要に充てるため。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公共施設等整備基金：想定されている大型事業の実施のため積立。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公共施設等整備基金：想定されている大型事業の実施のため計画的な運用に努める。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国鉄羽幌線代替輸送確保基金：代替輸送事業の財政需要に充てるため計画的な運用に努める。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減少傾向にある地方交付税の動向にも注視しながら的確に、計画的な運用に努める。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大型事業の償還があるため取崩を行ったため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減少傾向にある交付税の動向にも注視しながら的確に、計画的な運用に努める。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CT18" sqref="CT18:DA19"/>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2830792</v>
      </c>
      <c r="BO4" s="371"/>
      <c r="BP4" s="371"/>
      <c r="BQ4" s="371"/>
      <c r="BR4" s="371"/>
      <c r="BS4" s="371"/>
      <c r="BT4" s="371"/>
      <c r="BU4" s="372"/>
      <c r="BV4" s="370">
        <v>2711349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0.8</v>
      </c>
      <c r="CU4" s="377"/>
      <c r="CV4" s="377"/>
      <c r="CW4" s="377"/>
      <c r="CX4" s="377"/>
      <c r="CY4" s="377"/>
      <c r="CZ4" s="377"/>
      <c r="DA4" s="378"/>
      <c r="DB4" s="376">
        <v>1.1000000000000001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2795996</v>
      </c>
      <c r="BO5" s="408"/>
      <c r="BP5" s="408"/>
      <c r="BQ5" s="408"/>
      <c r="BR5" s="408"/>
      <c r="BS5" s="408"/>
      <c r="BT5" s="408"/>
      <c r="BU5" s="409"/>
      <c r="BV5" s="407">
        <v>2676959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78.599999999999994</v>
      </c>
      <c r="CU5" s="405"/>
      <c r="CV5" s="405"/>
      <c r="CW5" s="405"/>
      <c r="CX5" s="405"/>
      <c r="CY5" s="405"/>
      <c r="CZ5" s="405"/>
      <c r="DA5" s="406"/>
      <c r="DB5" s="404">
        <v>78.8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34796</v>
      </c>
      <c r="BO6" s="408"/>
      <c r="BP6" s="408"/>
      <c r="BQ6" s="408"/>
      <c r="BR6" s="408"/>
      <c r="BS6" s="408"/>
      <c r="BT6" s="408"/>
      <c r="BU6" s="409"/>
      <c r="BV6" s="407">
        <v>34390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78.8</v>
      </c>
      <c r="CU6" s="445"/>
      <c r="CV6" s="445"/>
      <c r="CW6" s="445"/>
      <c r="CX6" s="445"/>
      <c r="CY6" s="445"/>
      <c r="CZ6" s="445"/>
      <c r="DA6" s="446"/>
      <c r="DB6" s="444">
        <v>79.400000000000006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22609</v>
      </c>
      <c r="BO7" s="408"/>
      <c r="BP7" s="408"/>
      <c r="BQ7" s="408"/>
      <c r="BR7" s="408"/>
      <c r="BS7" s="408"/>
      <c r="BT7" s="408"/>
      <c r="BU7" s="409"/>
      <c r="BV7" s="407">
        <v>16274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1596778</v>
      </c>
      <c r="CU7" s="408"/>
      <c r="CV7" s="408"/>
      <c r="CW7" s="408"/>
      <c r="CX7" s="408"/>
      <c r="CY7" s="408"/>
      <c r="CZ7" s="408"/>
      <c r="DA7" s="409"/>
      <c r="DB7" s="407">
        <v>1600418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12187</v>
      </c>
      <c r="BO8" s="408"/>
      <c r="BP8" s="408"/>
      <c r="BQ8" s="408"/>
      <c r="BR8" s="408"/>
      <c r="BS8" s="408"/>
      <c r="BT8" s="408"/>
      <c r="BU8" s="409"/>
      <c r="BV8" s="407">
        <v>18116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0.11</v>
      </c>
      <c r="CU8" s="448"/>
      <c r="CV8" s="448"/>
      <c r="CW8" s="448"/>
      <c r="CX8" s="448"/>
      <c r="CY8" s="448"/>
      <c r="CZ8" s="448"/>
      <c r="DA8" s="449"/>
      <c r="DB8" s="447">
        <v>0.11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1080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-5929</v>
      </c>
      <c r="BO9" s="408"/>
      <c r="BP9" s="408"/>
      <c r="BQ9" s="408"/>
      <c r="BR9" s="408"/>
      <c r="BS9" s="408"/>
      <c r="BT9" s="408"/>
      <c r="BU9" s="409"/>
      <c r="BV9" s="407">
        <v>-6523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11.8</v>
      </c>
      <c r="CU9" s="405"/>
      <c r="CV9" s="405"/>
      <c r="CW9" s="405"/>
      <c r="CX9" s="405"/>
      <c r="CY9" s="405"/>
      <c r="CZ9" s="405"/>
      <c r="DA9" s="406"/>
      <c r="DB9" s="404">
        <v>12.5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1217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91</v>
      </c>
      <c r="BO10" s="408"/>
      <c r="BP10" s="408"/>
      <c r="BQ10" s="408"/>
      <c r="BR10" s="408"/>
      <c r="BS10" s="408"/>
      <c r="BT10" s="408"/>
      <c r="BU10" s="409"/>
      <c r="BV10" s="407">
        <v>22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1046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1034</v>
      </c>
      <c r="S13" s="492"/>
      <c r="T13" s="492"/>
      <c r="U13" s="492"/>
      <c r="V13" s="493"/>
      <c r="W13" s="423" t="s">
        <v>131</v>
      </c>
      <c r="X13" s="424"/>
      <c r="Y13" s="424"/>
      <c r="Z13" s="424"/>
      <c r="AA13" s="424"/>
      <c r="AB13" s="414"/>
      <c r="AC13" s="458">
        <v>194</v>
      </c>
      <c r="AD13" s="459"/>
      <c r="AE13" s="459"/>
      <c r="AF13" s="459"/>
      <c r="AG13" s="501"/>
      <c r="AH13" s="458">
        <v>206</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-5838</v>
      </c>
      <c r="BO13" s="408"/>
      <c r="BP13" s="408"/>
      <c r="BQ13" s="408"/>
      <c r="BR13" s="408"/>
      <c r="BS13" s="408"/>
      <c r="BT13" s="408"/>
      <c r="BU13" s="409"/>
      <c r="BV13" s="407">
        <v>-6501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7.2</v>
      </c>
      <c r="CU13" s="405"/>
      <c r="CV13" s="405"/>
      <c r="CW13" s="405"/>
      <c r="CX13" s="405"/>
      <c r="CY13" s="405"/>
      <c r="CZ13" s="405"/>
      <c r="DA13" s="406"/>
      <c r="DB13" s="404">
        <v>6.7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1081</v>
      </c>
      <c r="S14" s="492"/>
      <c r="T14" s="492"/>
      <c r="U14" s="492"/>
      <c r="V14" s="493"/>
      <c r="W14" s="397"/>
      <c r="X14" s="398"/>
      <c r="Y14" s="398"/>
      <c r="Z14" s="398"/>
      <c r="AA14" s="398"/>
      <c r="AB14" s="387"/>
      <c r="AC14" s="494">
        <v>32.9</v>
      </c>
      <c r="AD14" s="495"/>
      <c r="AE14" s="495"/>
      <c r="AF14" s="495"/>
      <c r="AG14" s="496"/>
      <c r="AH14" s="494">
        <v>32.700000000000003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1069</v>
      </c>
      <c r="S15" s="492"/>
      <c r="T15" s="492"/>
      <c r="U15" s="492"/>
      <c r="V15" s="493"/>
      <c r="W15" s="423" t="s">
        <v>137</v>
      </c>
      <c r="X15" s="424"/>
      <c r="Y15" s="424"/>
      <c r="Z15" s="424"/>
      <c r="AA15" s="424"/>
      <c r="AB15" s="414"/>
      <c r="AC15" s="458">
        <v>66</v>
      </c>
      <c r="AD15" s="459"/>
      <c r="AE15" s="459"/>
      <c r="AF15" s="459"/>
      <c r="AG15" s="501"/>
      <c r="AH15" s="458">
        <v>78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178103</v>
      </c>
      <c r="BO15" s="371"/>
      <c r="BP15" s="371"/>
      <c r="BQ15" s="371"/>
      <c r="BR15" s="371"/>
      <c r="BS15" s="371"/>
      <c r="BT15" s="371"/>
      <c r="BU15" s="372"/>
      <c r="BV15" s="370">
        <v>172692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11.2</v>
      </c>
      <c r="AD16" s="495"/>
      <c r="AE16" s="495"/>
      <c r="AF16" s="495"/>
      <c r="AG16" s="496"/>
      <c r="AH16" s="494">
        <v>12.4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1557390</v>
      </c>
      <c r="BO16" s="408"/>
      <c r="BP16" s="408"/>
      <c r="BQ16" s="408"/>
      <c r="BR16" s="408"/>
      <c r="BS16" s="408"/>
      <c r="BT16" s="408"/>
      <c r="BU16" s="409"/>
      <c r="BV16" s="407">
        <v>1555694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329</v>
      </c>
      <c r="AD17" s="459"/>
      <c r="AE17" s="459"/>
      <c r="AF17" s="459"/>
      <c r="AG17" s="501"/>
      <c r="AH17" s="458">
        <v>346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212092</v>
      </c>
      <c r="BO17" s="408"/>
      <c r="BP17" s="408"/>
      <c r="BQ17" s="408"/>
      <c r="BR17" s="408"/>
      <c r="BS17" s="408"/>
      <c r="BT17" s="408"/>
      <c r="BU17" s="409"/>
      <c r="BV17" s="407">
        <v>205526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147</v>
      </c>
      <c r="C18" s="450"/>
      <c r="D18" s="450"/>
      <c r="E18" s="533"/>
      <c r="F18" s="533"/>
      <c r="G18" s="533"/>
      <c r="H18" s="533"/>
      <c r="I18" s="533"/>
      <c r="J18" s="533"/>
      <c r="K18" s="533"/>
      <c r="L18" s="534">
        <v>279.52</v>
      </c>
      <c r="M18" s="534"/>
      <c r="N18" s="534"/>
      <c r="O18" s="534"/>
      <c r="P18" s="534"/>
      <c r="Q18" s="534"/>
      <c r="R18" s="535"/>
      <c r="S18" s="535"/>
      <c r="T18" s="535"/>
      <c r="U18" s="535"/>
      <c r="V18" s="536"/>
      <c r="W18" s="425"/>
      <c r="X18" s="426"/>
      <c r="Y18" s="426"/>
      <c r="Z18" s="426"/>
      <c r="AA18" s="426"/>
      <c r="AB18" s="417"/>
      <c r="AC18" s="537">
        <v>55.9</v>
      </c>
      <c r="AD18" s="538"/>
      <c r="AE18" s="538"/>
      <c r="AF18" s="538"/>
      <c r="AG18" s="539"/>
      <c r="AH18" s="537">
        <v>54.9</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1271035</v>
      </c>
      <c r="BO18" s="408"/>
      <c r="BP18" s="408"/>
      <c r="BQ18" s="408"/>
      <c r="BR18" s="408"/>
      <c r="BS18" s="408"/>
      <c r="BT18" s="408"/>
      <c r="BU18" s="409"/>
      <c r="BV18" s="407">
        <v>1275312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149</v>
      </c>
      <c r="C19" s="450"/>
      <c r="D19" s="450"/>
      <c r="E19" s="533"/>
      <c r="F19" s="533"/>
      <c r="G19" s="533"/>
      <c r="H19" s="533"/>
      <c r="I19" s="533"/>
      <c r="J19" s="533"/>
      <c r="K19" s="533"/>
      <c r="L19" s="541">
        <v>4</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1981899</v>
      </c>
      <c r="BO19" s="408"/>
      <c r="BP19" s="408"/>
      <c r="BQ19" s="408"/>
      <c r="BR19" s="408"/>
      <c r="BS19" s="408"/>
      <c r="BT19" s="408"/>
      <c r="BU19" s="409"/>
      <c r="BV19" s="407">
        <v>1944640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151</v>
      </c>
      <c r="C20" s="450"/>
      <c r="D20" s="450"/>
      <c r="E20" s="533"/>
      <c r="F20" s="533"/>
      <c r="G20" s="533"/>
      <c r="H20" s="533"/>
      <c r="I20" s="533"/>
      <c r="J20" s="533"/>
      <c r="K20" s="533"/>
      <c r="L20" s="541">
        <v>498</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2238539</v>
      </c>
      <c r="BO22" s="371"/>
      <c r="BP22" s="371"/>
      <c r="BQ22" s="371"/>
      <c r="BR22" s="371"/>
      <c r="BS22" s="371"/>
      <c r="BT22" s="371"/>
      <c r="BU22" s="372"/>
      <c r="BV22" s="370">
        <v>2158420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2218517</v>
      </c>
      <c r="BO23" s="408"/>
      <c r="BP23" s="408"/>
      <c r="BQ23" s="408"/>
      <c r="BR23" s="408"/>
      <c r="BS23" s="408"/>
      <c r="BT23" s="408"/>
      <c r="BU23" s="409"/>
      <c r="BV23" s="407">
        <v>2121000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7140</v>
      </c>
      <c r="R24" s="459"/>
      <c r="S24" s="459"/>
      <c r="T24" s="459"/>
      <c r="U24" s="459"/>
      <c r="V24" s="501"/>
      <c r="W24" s="553"/>
      <c r="X24" s="554"/>
      <c r="Y24" s="555"/>
      <c r="Z24" s="457" t="s">
        <v>162</v>
      </c>
      <c r="AA24" s="437"/>
      <c r="AB24" s="437"/>
      <c r="AC24" s="437"/>
      <c r="AD24" s="437"/>
      <c r="AE24" s="437"/>
      <c r="AF24" s="437"/>
      <c r="AG24" s="438"/>
      <c r="AH24" s="458">
        <v>40</v>
      </c>
      <c r="AI24" s="459"/>
      <c r="AJ24" s="459"/>
      <c r="AK24" s="459"/>
      <c r="AL24" s="501"/>
      <c r="AM24" s="458">
        <v>114440</v>
      </c>
      <c r="AN24" s="459"/>
      <c r="AO24" s="459"/>
      <c r="AP24" s="459"/>
      <c r="AQ24" s="459"/>
      <c r="AR24" s="501"/>
      <c r="AS24" s="458">
        <v>2861</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1563614</v>
      </c>
      <c r="BO24" s="408"/>
      <c r="BP24" s="408"/>
      <c r="BQ24" s="408"/>
      <c r="BR24" s="408"/>
      <c r="BS24" s="408"/>
      <c r="BT24" s="408"/>
      <c r="BU24" s="409"/>
      <c r="BV24" s="407">
        <v>1407437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6120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36094</v>
      </c>
      <c r="BO25" s="371"/>
      <c r="BP25" s="371"/>
      <c r="BQ25" s="371"/>
      <c r="BR25" s="371"/>
      <c r="BS25" s="371"/>
      <c r="BT25" s="371"/>
      <c r="BU25" s="372"/>
      <c r="BV25" s="370">
        <v>48562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5640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2350</v>
      </c>
      <c r="R27" s="459"/>
      <c r="S27" s="459"/>
      <c r="T27" s="459"/>
      <c r="U27" s="459"/>
      <c r="V27" s="501"/>
      <c r="W27" s="553"/>
      <c r="X27" s="554"/>
      <c r="Y27" s="555"/>
      <c r="Z27" s="457" t="s">
        <v>172</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9">
        <v>75190</v>
      </c>
      <c r="BO27" s="530"/>
      <c r="BP27" s="530"/>
      <c r="BQ27" s="530"/>
      <c r="BR27" s="530"/>
      <c r="BS27" s="530"/>
      <c r="BT27" s="530"/>
      <c r="BU27" s="531"/>
      <c r="BV27" s="529">
        <v>75189</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2000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1121211</v>
      </c>
      <c r="BO28" s="371"/>
      <c r="BP28" s="371"/>
      <c r="BQ28" s="371"/>
      <c r="BR28" s="371"/>
      <c r="BS28" s="371"/>
      <c r="BT28" s="371"/>
      <c r="BU28" s="372"/>
      <c r="BV28" s="370">
        <v>1121120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6</v>
      </c>
      <c r="M29" s="459"/>
      <c r="N29" s="459"/>
      <c r="O29" s="459"/>
      <c r="P29" s="501"/>
      <c r="Q29" s="458">
        <v>1700</v>
      </c>
      <c r="R29" s="459"/>
      <c r="S29" s="459"/>
      <c r="T29" s="459"/>
      <c r="U29" s="459"/>
      <c r="V29" s="501"/>
      <c r="W29" s="556"/>
      <c r="X29" s="557"/>
      <c r="Y29" s="558"/>
      <c r="Z29" s="457" t="s">
        <v>178</v>
      </c>
      <c r="AA29" s="437"/>
      <c r="AB29" s="437"/>
      <c r="AC29" s="437"/>
      <c r="AD29" s="437"/>
      <c r="AE29" s="437"/>
      <c r="AF29" s="437"/>
      <c r="AG29" s="438"/>
      <c r="AH29" s="458">
        <v>40</v>
      </c>
      <c r="AI29" s="459"/>
      <c r="AJ29" s="459"/>
      <c r="AK29" s="459"/>
      <c r="AL29" s="501"/>
      <c r="AM29" s="458">
        <v>114440</v>
      </c>
      <c r="AN29" s="459"/>
      <c r="AO29" s="459"/>
      <c r="AP29" s="459"/>
      <c r="AQ29" s="459"/>
      <c r="AR29" s="501"/>
      <c r="AS29" s="458">
        <v>2861</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715075</v>
      </c>
      <c r="BO29" s="408"/>
      <c r="BP29" s="408"/>
      <c r="BQ29" s="408"/>
      <c r="BR29" s="408"/>
      <c r="BS29" s="408"/>
      <c r="BT29" s="408"/>
      <c r="BU29" s="409"/>
      <c r="BV29" s="407">
        <v>765031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7">
        <v>94.7</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1323341</v>
      </c>
      <c r="BO30" s="530"/>
      <c r="BP30" s="530"/>
      <c r="BQ30" s="530"/>
      <c r="BR30" s="530"/>
      <c r="BS30" s="530"/>
      <c r="BT30" s="530"/>
      <c r="BU30" s="531"/>
      <c r="BV30" s="529">
        <v>1313408</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羽幌町外２町村衛生施設組合</v>
      </c>
      <c r="BZ34" s="598"/>
      <c r="CA34" s="598"/>
      <c r="CB34" s="598"/>
      <c r="CC34" s="598"/>
      <c r="CD34" s="598"/>
      <c r="CE34" s="598"/>
      <c r="CF34" s="598"/>
      <c r="CG34" s="598"/>
      <c r="CH34" s="598"/>
      <c r="CI34" s="598"/>
      <c r="CJ34" s="598"/>
      <c r="CK34" s="598"/>
      <c r="CL34" s="598"/>
      <c r="CM34" s="598"/>
      <c r="CN34" s="181"/>
      <c r="CO34" s="597">
        <f>IF(CQ34="","",MAX(C34:D43,U34:V43,AM34:AN43,BE34:BF43,BW34:BX43)+1)</f>
        <v>9</v>
      </c>
      <c r="CP34" s="597"/>
      <c r="CQ34" s="598" t="str">
        <f>IF('各会計、関係団体の財政状況及び健全化判断比率'!BS7="","",'各会計、関係団体の財政状況及び健全化判断比率'!BS7)</f>
        <v>株式会社しょさんべつ振興公社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6</v>
      </c>
      <c r="BF35" s="597"/>
      <c r="BG35" s="598" t="str">
        <f>IF('各会計、関係団体の財政状況及び健全化判断比率'!B32="","",'各会計、関係団体の財政状況及び健全化判断比率'!B32)</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北留萌消防組合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QzGis1VmA3iB6T4jjV9acwPUFCdYA2O6cuze34zWsTU+ATMdRloszQhU8JBKORC3R6/LEV92uSnYQdcD55OsIw==" saltValue="pDmmT36SJHAPJYriNz4xD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134624</v>
      </c>
      <c r="S5" s="613"/>
      <c r="T5" s="613"/>
      <c r="U5" s="613"/>
      <c r="V5" s="613"/>
      <c r="W5" s="613"/>
      <c r="X5" s="613"/>
      <c r="Y5" s="614"/>
      <c r="Z5" s="615">
        <v>4.8</v>
      </c>
      <c r="AA5" s="615"/>
      <c r="AB5" s="615"/>
      <c r="AC5" s="615"/>
      <c r="AD5" s="616">
        <v>134624</v>
      </c>
      <c r="AE5" s="616"/>
      <c r="AF5" s="616"/>
      <c r="AG5" s="616"/>
      <c r="AH5" s="616"/>
      <c r="AI5" s="616"/>
      <c r="AJ5" s="616"/>
      <c r="AK5" s="616"/>
      <c r="AL5" s="617">
        <v>8.3000000000000007</v>
      </c>
      <c r="AM5" s="618"/>
      <c r="AN5" s="618"/>
      <c r="AO5" s="619"/>
      <c r="AP5" s="609" t="s">
        <v>217</v>
      </c>
      <c r="AQ5" s="610"/>
      <c r="AR5" s="610"/>
      <c r="AS5" s="610"/>
      <c r="AT5" s="610"/>
      <c r="AU5" s="610"/>
      <c r="AV5" s="610"/>
      <c r="AW5" s="610"/>
      <c r="AX5" s="610"/>
      <c r="AY5" s="610"/>
      <c r="AZ5" s="610"/>
      <c r="BA5" s="610"/>
      <c r="BB5" s="610"/>
      <c r="BC5" s="610"/>
      <c r="BD5" s="610"/>
      <c r="BE5" s="610"/>
      <c r="BF5" s="611"/>
      <c r="BG5" s="623">
        <v>134624</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49986</v>
      </c>
      <c r="S6" s="624"/>
      <c r="T6" s="624"/>
      <c r="U6" s="624"/>
      <c r="V6" s="624"/>
      <c r="W6" s="624"/>
      <c r="X6" s="624"/>
      <c r="Y6" s="625"/>
      <c r="Z6" s="626">
        <v>1.8</v>
      </c>
      <c r="AA6" s="626"/>
      <c r="AB6" s="626"/>
      <c r="AC6" s="626"/>
      <c r="AD6" s="627">
        <v>49986</v>
      </c>
      <c r="AE6" s="627"/>
      <c r="AF6" s="627"/>
      <c r="AG6" s="627"/>
      <c r="AH6" s="627"/>
      <c r="AI6" s="627"/>
      <c r="AJ6" s="627"/>
      <c r="AK6" s="627"/>
      <c r="AL6" s="628">
        <v>3.1</v>
      </c>
      <c r="AM6" s="629"/>
      <c r="AN6" s="629"/>
      <c r="AO6" s="630"/>
      <c r="AP6" s="620" t="s">
        <v>222</v>
      </c>
      <c r="AQ6" s="621"/>
      <c r="AR6" s="621"/>
      <c r="AS6" s="621"/>
      <c r="AT6" s="621"/>
      <c r="AU6" s="621"/>
      <c r="AV6" s="621"/>
      <c r="AW6" s="621"/>
      <c r="AX6" s="621"/>
      <c r="AY6" s="621"/>
      <c r="AZ6" s="621"/>
      <c r="BA6" s="621"/>
      <c r="BB6" s="621"/>
      <c r="BC6" s="621"/>
      <c r="BD6" s="621"/>
      <c r="BE6" s="621"/>
      <c r="BF6" s="622"/>
      <c r="BG6" s="623">
        <v>134624</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39161</v>
      </c>
      <c r="CS6" s="624"/>
      <c r="CT6" s="624"/>
      <c r="CU6" s="624"/>
      <c r="CV6" s="624"/>
      <c r="CW6" s="624"/>
      <c r="CX6" s="624"/>
      <c r="CY6" s="625"/>
      <c r="CZ6" s="617">
        <v>1.4</v>
      </c>
      <c r="DA6" s="618"/>
      <c r="DB6" s="618"/>
      <c r="DC6" s="634"/>
      <c r="DD6" s="632" t="s">
        <v>122</v>
      </c>
      <c r="DE6" s="624"/>
      <c r="DF6" s="624"/>
      <c r="DG6" s="624"/>
      <c r="DH6" s="624"/>
      <c r="DI6" s="624"/>
      <c r="DJ6" s="624"/>
      <c r="DK6" s="624"/>
      <c r="DL6" s="624"/>
      <c r="DM6" s="624"/>
      <c r="DN6" s="624"/>
      <c r="DO6" s="624"/>
      <c r="DP6" s="625"/>
      <c r="DQ6" s="632">
        <v>39161</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46</v>
      </c>
      <c r="S7" s="624"/>
      <c r="T7" s="624"/>
      <c r="U7" s="624"/>
      <c r="V7" s="624"/>
      <c r="W7" s="624"/>
      <c r="X7" s="624"/>
      <c r="Y7" s="625"/>
      <c r="Z7" s="626">
        <v>0</v>
      </c>
      <c r="AA7" s="626"/>
      <c r="AB7" s="626"/>
      <c r="AC7" s="626"/>
      <c r="AD7" s="627">
        <v>46</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68938</v>
      </c>
      <c r="BH7" s="624"/>
      <c r="BI7" s="624"/>
      <c r="BJ7" s="624"/>
      <c r="BK7" s="624"/>
      <c r="BL7" s="624"/>
      <c r="BM7" s="624"/>
      <c r="BN7" s="625"/>
      <c r="BO7" s="626">
        <v>51.2</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432808</v>
      </c>
      <c r="CS7" s="624"/>
      <c r="CT7" s="624"/>
      <c r="CU7" s="624"/>
      <c r="CV7" s="624"/>
      <c r="CW7" s="624"/>
      <c r="CX7" s="624"/>
      <c r="CY7" s="625"/>
      <c r="CZ7" s="626">
        <v>15.5</v>
      </c>
      <c r="DA7" s="626"/>
      <c r="DB7" s="626"/>
      <c r="DC7" s="626"/>
      <c r="DD7" s="632">
        <v>6930</v>
      </c>
      <c r="DE7" s="624"/>
      <c r="DF7" s="624"/>
      <c r="DG7" s="624"/>
      <c r="DH7" s="624"/>
      <c r="DI7" s="624"/>
      <c r="DJ7" s="624"/>
      <c r="DK7" s="624"/>
      <c r="DL7" s="624"/>
      <c r="DM7" s="624"/>
      <c r="DN7" s="624"/>
      <c r="DO7" s="624"/>
      <c r="DP7" s="625"/>
      <c r="DQ7" s="632">
        <v>399993</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435</v>
      </c>
      <c r="S8" s="624"/>
      <c r="T8" s="624"/>
      <c r="U8" s="624"/>
      <c r="V8" s="624"/>
      <c r="W8" s="624"/>
      <c r="X8" s="624"/>
      <c r="Y8" s="625"/>
      <c r="Z8" s="626">
        <v>0</v>
      </c>
      <c r="AA8" s="626"/>
      <c r="AB8" s="626"/>
      <c r="AC8" s="626"/>
      <c r="AD8" s="627">
        <v>435</v>
      </c>
      <c r="AE8" s="627"/>
      <c r="AF8" s="627"/>
      <c r="AG8" s="627"/>
      <c r="AH8" s="627"/>
      <c r="AI8" s="627"/>
      <c r="AJ8" s="627"/>
      <c r="AK8" s="627"/>
      <c r="AL8" s="628">
        <v>0</v>
      </c>
      <c r="AM8" s="629"/>
      <c r="AN8" s="629"/>
      <c r="AO8" s="630"/>
      <c r="AP8" s="620" t="s">
        <v>228</v>
      </c>
      <c r="AQ8" s="621"/>
      <c r="AR8" s="621"/>
      <c r="AS8" s="621"/>
      <c r="AT8" s="621"/>
      <c r="AU8" s="621"/>
      <c r="AV8" s="621"/>
      <c r="AW8" s="621"/>
      <c r="AX8" s="621"/>
      <c r="AY8" s="621"/>
      <c r="AZ8" s="621"/>
      <c r="BA8" s="621"/>
      <c r="BB8" s="621"/>
      <c r="BC8" s="621"/>
      <c r="BD8" s="621"/>
      <c r="BE8" s="621"/>
      <c r="BF8" s="622"/>
      <c r="BG8" s="623">
        <v>1019</v>
      </c>
      <c r="BH8" s="624"/>
      <c r="BI8" s="624"/>
      <c r="BJ8" s="624"/>
      <c r="BK8" s="624"/>
      <c r="BL8" s="624"/>
      <c r="BM8" s="624"/>
      <c r="BN8" s="625"/>
      <c r="BO8" s="626">
        <v>0.8</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360421</v>
      </c>
      <c r="CS8" s="624"/>
      <c r="CT8" s="624"/>
      <c r="CU8" s="624"/>
      <c r="CV8" s="624"/>
      <c r="CW8" s="624"/>
      <c r="CX8" s="624"/>
      <c r="CY8" s="625"/>
      <c r="CZ8" s="626">
        <v>12.9</v>
      </c>
      <c r="DA8" s="626"/>
      <c r="DB8" s="626"/>
      <c r="DC8" s="626"/>
      <c r="DD8" s="632" t="s">
        <v>122</v>
      </c>
      <c r="DE8" s="624"/>
      <c r="DF8" s="624"/>
      <c r="DG8" s="624"/>
      <c r="DH8" s="624"/>
      <c r="DI8" s="624"/>
      <c r="DJ8" s="624"/>
      <c r="DK8" s="624"/>
      <c r="DL8" s="624"/>
      <c r="DM8" s="624"/>
      <c r="DN8" s="624"/>
      <c r="DO8" s="624"/>
      <c r="DP8" s="625"/>
      <c r="DQ8" s="632">
        <v>261033</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502</v>
      </c>
      <c r="S9" s="624"/>
      <c r="T9" s="624"/>
      <c r="U9" s="624"/>
      <c r="V9" s="624"/>
      <c r="W9" s="624"/>
      <c r="X9" s="624"/>
      <c r="Y9" s="625"/>
      <c r="Z9" s="626">
        <v>0</v>
      </c>
      <c r="AA9" s="626"/>
      <c r="AB9" s="626"/>
      <c r="AC9" s="626"/>
      <c r="AD9" s="627">
        <v>502</v>
      </c>
      <c r="AE9" s="627"/>
      <c r="AF9" s="627"/>
      <c r="AG9" s="627"/>
      <c r="AH9" s="627"/>
      <c r="AI9" s="627"/>
      <c r="AJ9" s="627"/>
      <c r="AK9" s="627"/>
      <c r="AL9" s="628">
        <v>0</v>
      </c>
      <c r="AM9" s="629"/>
      <c r="AN9" s="629"/>
      <c r="AO9" s="630"/>
      <c r="AP9" s="620" t="s">
        <v>231</v>
      </c>
      <c r="AQ9" s="621"/>
      <c r="AR9" s="621"/>
      <c r="AS9" s="621"/>
      <c r="AT9" s="621"/>
      <c r="AU9" s="621"/>
      <c r="AV9" s="621"/>
      <c r="AW9" s="621"/>
      <c r="AX9" s="621"/>
      <c r="AY9" s="621"/>
      <c r="AZ9" s="621"/>
      <c r="BA9" s="621"/>
      <c r="BB9" s="621"/>
      <c r="BC9" s="621"/>
      <c r="BD9" s="621"/>
      <c r="BE9" s="621"/>
      <c r="BF9" s="622"/>
      <c r="BG9" s="623">
        <v>62712</v>
      </c>
      <c r="BH9" s="624"/>
      <c r="BI9" s="624"/>
      <c r="BJ9" s="624"/>
      <c r="BK9" s="624"/>
      <c r="BL9" s="624"/>
      <c r="BM9" s="624"/>
      <c r="BN9" s="625"/>
      <c r="BO9" s="626">
        <v>46.6</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386396</v>
      </c>
      <c r="CS9" s="624"/>
      <c r="CT9" s="624"/>
      <c r="CU9" s="624"/>
      <c r="CV9" s="624"/>
      <c r="CW9" s="624"/>
      <c r="CX9" s="624"/>
      <c r="CY9" s="625"/>
      <c r="CZ9" s="626">
        <v>13.8</v>
      </c>
      <c r="DA9" s="626"/>
      <c r="DB9" s="626"/>
      <c r="DC9" s="626"/>
      <c r="DD9" s="632" t="s">
        <v>122</v>
      </c>
      <c r="DE9" s="624"/>
      <c r="DF9" s="624"/>
      <c r="DG9" s="624"/>
      <c r="DH9" s="624"/>
      <c r="DI9" s="624"/>
      <c r="DJ9" s="624"/>
      <c r="DK9" s="624"/>
      <c r="DL9" s="624"/>
      <c r="DM9" s="624"/>
      <c r="DN9" s="624"/>
      <c r="DO9" s="624"/>
      <c r="DP9" s="625"/>
      <c r="DQ9" s="632">
        <v>228860</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3035</v>
      </c>
      <c r="BH10" s="624"/>
      <c r="BI10" s="624"/>
      <c r="BJ10" s="624"/>
      <c r="BK10" s="624"/>
      <c r="BL10" s="624"/>
      <c r="BM10" s="624"/>
      <c r="BN10" s="625"/>
      <c r="BO10" s="626">
        <v>2.2999999999999998</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13709</v>
      </c>
      <c r="CS10" s="624"/>
      <c r="CT10" s="624"/>
      <c r="CU10" s="624"/>
      <c r="CV10" s="624"/>
      <c r="CW10" s="624"/>
      <c r="CX10" s="624"/>
      <c r="CY10" s="625"/>
      <c r="CZ10" s="626">
        <v>0.5</v>
      </c>
      <c r="DA10" s="626"/>
      <c r="DB10" s="626"/>
      <c r="DC10" s="626"/>
      <c r="DD10" s="632" t="s">
        <v>122</v>
      </c>
      <c r="DE10" s="624"/>
      <c r="DF10" s="624"/>
      <c r="DG10" s="624"/>
      <c r="DH10" s="624"/>
      <c r="DI10" s="624"/>
      <c r="DJ10" s="624"/>
      <c r="DK10" s="624"/>
      <c r="DL10" s="624"/>
      <c r="DM10" s="624"/>
      <c r="DN10" s="624"/>
      <c r="DO10" s="624"/>
      <c r="DP10" s="625"/>
      <c r="DQ10" s="632">
        <v>10078</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28636</v>
      </c>
      <c r="S11" s="624"/>
      <c r="T11" s="624"/>
      <c r="U11" s="624"/>
      <c r="V11" s="624"/>
      <c r="W11" s="624"/>
      <c r="X11" s="624"/>
      <c r="Y11" s="625"/>
      <c r="Z11" s="628">
        <v>1</v>
      </c>
      <c r="AA11" s="629"/>
      <c r="AB11" s="629"/>
      <c r="AC11" s="635"/>
      <c r="AD11" s="632">
        <v>28636</v>
      </c>
      <c r="AE11" s="624"/>
      <c r="AF11" s="624"/>
      <c r="AG11" s="624"/>
      <c r="AH11" s="624"/>
      <c r="AI11" s="624"/>
      <c r="AJ11" s="624"/>
      <c r="AK11" s="625"/>
      <c r="AL11" s="628">
        <v>1.8</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2172</v>
      </c>
      <c r="BH11" s="624"/>
      <c r="BI11" s="624"/>
      <c r="BJ11" s="624"/>
      <c r="BK11" s="624"/>
      <c r="BL11" s="624"/>
      <c r="BM11" s="624"/>
      <c r="BN11" s="625"/>
      <c r="BO11" s="626">
        <v>1.6</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233074</v>
      </c>
      <c r="CS11" s="624"/>
      <c r="CT11" s="624"/>
      <c r="CU11" s="624"/>
      <c r="CV11" s="624"/>
      <c r="CW11" s="624"/>
      <c r="CX11" s="624"/>
      <c r="CY11" s="625"/>
      <c r="CZ11" s="626">
        <v>8.3000000000000007</v>
      </c>
      <c r="DA11" s="626"/>
      <c r="DB11" s="626"/>
      <c r="DC11" s="626"/>
      <c r="DD11" s="632">
        <v>2472</v>
      </c>
      <c r="DE11" s="624"/>
      <c r="DF11" s="624"/>
      <c r="DG11" s="624"/>
      <c r="DH11" s="624"/>
      <c r="DI11" s="624"/>
      <c r="DJ11" s="624"/>
      <c r="DK11" s="624"/>
      <c r="DL11" s="624"/>
      <c r="DM11" s="624"/>
      <c r="DN11" s="624"/>
      <c r="DO11" s="624"/>
      <c r="DP11" s="625"/>
      <c r="DQ11" s="632">
        <v>159786</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51342</v>
      </c>
      <c r="BH12" s="624"/>
      <c r="BI12" s="624"/>
      <c r="BJ12" s="624"/>
      <c r="BK12" s="624"/>
      <c r="BL12" s="624"/>
      <c r="BM12" s="624"/>
      <c r="BN12" s="625"/>
      <c r="BO12" s="626">
        <v>38.1</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219865</v>
      </c>
      <c r="CS12" s="624"/>
      <c r="CT12" s="624"/>
      <c r="CU12" s="624"/>
      <c r="CV12" s="624"/>
      <c r="CW12" s="624"/>
      <c r="CX12" s="624"/>
      <c r="CY12" s="625"/>
      <c r="CZ12" s="626">
        <v>7.9</v>
      </c>
      <c r="DA12" s="626"/>
      <c r="DB12" s="626"/>
      <c r="DC12" s="626"/>
      <c r="DD12" s="632">
        <v>48774</v>
      </c>
      <c r="DE12" s="624"/>
      <c r="DF12" s="624"/>
      <c r="DG12" s="624"/>
      <c r="DH12" s="624"/>
      <c r="DI12" s="624"/>
      <c r="DJ12" s="624"/>
      <c r="DK12" s="624"/>
      <c r="DL12" s="624"/>
      <c r="DM12" s="624"/>
      <c r="DN12" s="624"/>
      <c r="DO12" s="624"/>
      <c r="DP12" s="625"/>
      <c r="DQ12" s="632">
        <v>144566</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48823</v>
      </c>
      <c r="BH13" s="624"/>
      <c r="BI13" s="624"/>
      <c r="BJ13" s="624"/>
      <c r="BK13" s="624"/>
      <c r="BL13" s="624"/>
      <c r="BM13" s="624"/>
      <c r="BN13" s="625"/>
      <c r="BO13" s="626">
        <v>36.299999999999997</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381795</v>
      </c>
      <c r="CS13" s="624"/>
      <c r="CT13" s="624"/>
      <c r="CU13" s="624"/>
      <c r="CV13" s="624"/>
      <c r="CW13" s="624"/>
      <c r="CX13" s="624"/>
      <c r="CY13" s="625"/>
      <c r="CZ13" s="626">
        <v>13.7</v>
      </c>
      <c r="DA13" s="626"/>
      <c r="DB13" s="626"/>
      <c r="DC13" s="626"/>
      <c r="DD13" s="632">
        <v>175316</v>
      </c>
      <c r="DE13" s="624"/>
      <c r="DF13" s="624"/>
      <c r="DG13" s="624"/>
      <c r="DH13" s="624"/>
      <c r="DI13" s="624"/>
      <c r="DJ13" s="624"/>
      <c r="DK13" s="624"/>
      <c r="DL13" s="624"/>
      <c r="DM13" s="624"/>
      <c r="DN13" s="624"/>
      <c r="DO13" s="624"/>
      <c r="DP13" s="625"/>
      <c r="DQ13" s="632">
        <v>166594</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325</v>
      </c>
      <c r="S14" s="624"/>
      <c r="T14" s="624"/>
      <c r="U14" s="624"/>
      <c r="V14" s="624"/>
      <c r="W14" s="624"/>
      <c r="X14" s="624"/>
      <c r="Y14" s="625"/>
      <c r="Z14" s="626">
        <v>0</v>
      </c>
      <c r="AA14" s="626"/>
      <c r="AB14" s="626"/>
      <c r="AC14" s="626"/>
      <c r="AD14" s="627">
        <v>325</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3617</v>
      </c>
      <c r="BH14" s="624"/>
      <c r="BI14" s="624"/>
      <c r="BJ14" s="624"/>
      <c r="BK14" s="624"/>
      <c r="BL14" s="624"/>
      <c r="BM14" s="624"/>
      <c r="BN14" s="625"/>
      <c r="BO14" s="626">
        <v>2.7</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118195</v>
      </c>
      <c r="CS14" s="624"/>
      <c r="CT14" s="624"/>
      <c r="CU14" s="624"/>
      <c r="CV14" s="624"/>
      <c r="CW14" s="624"/>
      <c r="CX14" s="624"/>
      <c r="CY14" s="625"/>
      <c r="CZ14" s="626">
        <v>4.2</v>
      </c>
      <c r="DA14" s="626"/>
      <c r="DB14" s="626"/>
      <c r="DC14" s="626"/>
      <c r="DD14" s="632" t="s">
        <v>122</v>
      </c>
      <c r="DE14" s="624"/>
      <c r="DF14" s="624"/>
      <c r="DG14" s="624"/>
      <c r="DH14" s="624"/>
      <c r="DI14" s="624"/>
      <c r="DJ14" s="624"/>
      <c r="DK14" s="624"/>
      <c r="DL14" s="624"/>
      <c r="DM14" s="624"/>
      <c r="DN14" s="624"/>
      <c r="DO14" s="624"/>
      <c r="DP14" s="625"/>
      <c r="DQ14" s="632">
        <v>104166</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10727</v>
      </c>
      <c r="BH15" s="624"/>
      <c r="BI15" s="624"/>
      <c r="BJ15" s="624"/>
      <c r="BK15" s="624"/>
      <c r="BL15" s="624"/>
      <c r="BM15" s="624"/>
      <c r="BN15" s="625"/>
      <c r="BO15" s="626">
        <v>8</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190020</v>
      </c>
      <c r="CS15" s="624"/>
      <c r="CT15" s="624"/>
      <c r="CU15" s="624"/>
      <c r="CV15" s="624"/>
      <c r="CW15" s="624"/>
      <c r="CX15" s="624"/>
      <c r="CY15" s="625"/>
      <c r="CZ15" s="626">
        <v>6.8</v>
      </c>
      <c r="DA15" s="626"/>
      <c r="DB15" s="626"/>
      <c r="DC15" s="626"/>
      <c r="DD15" s="632">
        <v>2793</v>
      </c>
      <c r="DE15" s="624"/>
      <c r="DF15" s="624"/>
      <c r="DG15" s="624"/>
      <c r="DH15" s="624"/>
      <c r="DI15" s="624"/>
      <c r="DJ15" s="624"/>
      <c r="DK15" s="624"/>
      <c r="DL15" s="624"/>
      <c r="DM15" s="624"/>
      <c r="DN15" s="624"/>
      <c r="DO15" s="624"/>
      <c r="DP15" s="625"/>
      <c r="DQ15" s="632">
        <v>184394</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3915</v>
      </c>
      <c r="S16" s="624"/>
      <c r="T16" s="624"/>
      <c r="U16" s="624"/>
      <c r="V16" s="624"/>
      <c r="W16" s="624"/>
      <c r="X16" s="624"/>
      <c r="Y16" s="625"/>
      <c r="Z16" s="626">
        <v>0.1</v>
      </c>
      <c r="AA16" s="626"/>
      <c r="AB16" s="626"/>
      <c r="AC16" s="626"/>
      <c r="AD16" s="627">
        <v>3915</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182370</v>
      </c>
      <c r="CS16" s="624"/>
      <c r="CT16" s="624"/>
      <c r="CU16" s="624"/>
      <c r="CV16" s="624"/>
      <c r="CW16" s="624"/>
      <c r="CX16" s="624"/>
      <c r="CY16" s="625"/>
      <c r="CZ16" s="626">
        <v>6.5</v>
      </c>
      <c r="DA16" s="626"/>
      <c r="DB16" s="626"/>
      <c r="DC16" s="626"/>
      <c r="DD16" s="632" t="s">
        <v>122</v>
      </c>
      <c r="DE16" s="624"/>
      <c r="DF16" s="624"/>
      <c r="DG16" s="624"/>
      <c r="DH16" s="624"/>
      <c r="DI16" s="624"/>
      <c r="DJ16" s="624"/>
      <c r="DK16" s="624"/>
      <c r="DL16" s="624"/>
      <c r="DM16" s="624"/>
      <c r="DN16" s="624"/>
      <c r="DO16" s="624"/>
      <c r="DP16" s="625"/>
      <c r="DQ16" s="632">
        <v>13916</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2119</v>
      </c>
      <c r="S17" s="624"/>
      <c r="T17" s="624"/>
      <c r="U17" s="624"/>
      <c r="V17" s="624"/>
      <c r="W17" s="624"/>
      <c r="X17" s="624"/>
      <c r="Y17" s="625"/>
      <c r="Z17" s="626">
        <v>0.1</v>
      </c>
      <c r="AA17" s="626"/>
      <c r="AB17" s="626"/>
      <c r="AC17" s="626"/>
      <c r="AD17" s="627">
        <v>2119</v>
      </c>
      <c r="AE17" s="627"/>
      <c r="AF17" s="627"/>
      <c r="AG17" s="627"/>
      <c r="AH17" s="627"/>
      <c r="AI17" s="627"/>
      <c r="AJ17" s="627"/>
      <c r="AK17" s="627"/>
      <c r="AL17" s="628">
        <v>0.1</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238182</v>
      </c>
      <c r="CS17" s="624"/>
      <c r="CT17" s="624"/>
      <c r="CU17" s="624"/>
      <c r="CV17" s="624"/>
      <c r="CW17" s="624"/>
      <c r="CX17" s="624"/>
      <c r="CY17" s="625"/>
      <c r="CZ17" s="626">
        <v>8.5</v>
      </c>
      <c r="DA17" s="626"/>
      <c r="DB17" s="626"/>
      <c r="DC17" s="626"/>
      <c r="DD17" s="632" t="s">
        <v>122</v>
      </c>
      <c r="DE17" s="624"/>
      <c r="DF17" s="624"/>
      <c r="DG17" s="624"/>
      <c r="DH17" s="624"/>
      <c r="DI17" s="624"/>
      <c r="DJ17" s="624"/>
      <c r="DK17" s="624"/>
      <c r="DL17" s="624"/>
      <c r="DM17" s="624"/>
      <c r="DN17" s="624"/>
      <c r="DO17" s="624"/>
      <c r="DP17" s="625"/>
      <c r="DQ17" s="632">
        <v>234556</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157</v>
      </c>
      <c r="S18" s="624"/>
      <c r="T18" s="624"/>
      <c r="U18" s="624"/>
      <c r="V18" s="624"/>
      <c r="W18" s="624"/>
      <c r="X18" s="624"/>
      <c r="Y18" s="625"/>
      <c r="Z18" s="626">
        <v>0</v>
      </c>
      <c r="AA18" s="626"/>
      <c r="AB18" s="626"/>
      <c r="AC18" s="626"/>
      <c r="AD18" s="627">
        <v>157</v>
      </c>
      <c r="AE18" s="627"/>
      <c r="AF18" s="627"/>
      <c r="AG18" s="627"/>
      <c r="AH18" s="627"/>
      <c r="AI18" s="627"/>
      <c r="AJ18" s="627"/>
      <c r="AK18" s="627"/>
      <c r="AL18" s="628">
        <v>0</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157</v>
      </c>
      <c r="S19" s="624"/>
      <c r="T19" s="624"/>
      <c r="U19" s="624"/>
      <c r="V19" s="624"/>
      <c r="W19" s="624"/>
      <c r="X19" s="624"/>
      <c r="Y19" s="625"/>
      <c r="Z19" s="626">
        <v>0</v>
      </c>
      <c r="AA19" s="626"/>
      <c r="AB19" s="626"/>
      <c r="AC19" s="626"/>
      <c r="AD19" s="627">
        <v>157</v>
      </c>
      <c r="AE19" s="627"/>
      <c r="AF19" s="627"/>
      <c r="AG19" s="627"/>
      <c r="AH19" s="627"/>
      <c r="AI19" s="627"/>
      <c r="AJ19" s="627"/>
      <c r="AK19" s="627"/>
      <c r="AL19" s="628">
        <v>0</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2795996</v>
      </c>
      <c r="CS20" s="624"/>
      <c r="CT20" s="624"/>
      <c r="CU20" s="624"/>
      <c r="CV20" s="624"/>
      <c r="CW20" s="624"/>
      <c r="CX20" s="624"/>
      <c r="CY20" s="625"/>
      <c r="CZ20" s="626">
        <v>100</v>
      </c>
      <c r="DA20" s="626"/>
      <c r="DB20" s="626"/>
      <c r="DC20" s="626"/>
      <c r="DD20" s="632">
        <v>236285</v>
      </c>
      <c r="DE20" s="624"/>
      <c r="DF20" s="624"/>
      <c r="DG20" s="624"/>
      <c r="DH20" s="624"/>
      <c r="DI20" s="624"/>
      <c r="DJ20" s="624"/>
      <c r="DK20" s="624"/>
      <c r="DL20" s="624"/>
      <c r="DM20" s="624"/>
      <c r="DN20" s="624"/>
      <c r="DO20" s="624"/>
      <c r="DP20" s="625"/>
      <c r="DQ20" s="632">
        <v>1947103</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1501379</v>
      </c>
      <c r="S21" s="624"/>
      <c r="T21" s="624"/>
      <c r="U21" s="624"/>
      <c r="V21" s="624"/>
      <c r="W21" s="624"/>
      <c r="X21" s="624"/>
      <c r="Y21" s="625"/>
      <c r="Z21" s="626">
        <v>53</v>
      </c>
      <c r="AA21" s="626"/>
      <c r="AB21" s="626"/>
      <c r="AC21" s="626"/>
      <c r="AD21" s="627">
        <v>1379287</v>
      </c>
      <c r="AE21" s="627"/>
      <c r="AF21" s="627"/>
      <c r="AG21" s="627"/>
      <c r="AH21" s="627"/>
      <c r="AI21" s="627"/>
      <c r="AJ21" s="627"/>
      <c r="AK21" s="627"/>
      <c r="AL21" s="628">
        <v>85.5</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1379287</v>
      </c>
      <c r="S22" s="624"/>
      <c r="T22" s="624"/>
      <c r="U22" s="624"/>
      <c r="V22" s="624"/>
      <c r="W22" s="624"/>
      <c r="X22" s="624"/>
      <c r="Y22" s="625"/>
      <c r="Z22" s="626">
        <v>48.7</v>
      </c>
      <c r="AA22" s="626"/>
      <c r="AB22" s="626"/>
      <c r="AC22" s="626"/>
      <c r="AD22" s="627">
        <v>1379287</v>
      </c>
      <c r="AE22" s="627"/>
      <c r="AF22" s="627"/>
      <c r="AG22" s="627"/>
      <c r="AH22" s="627"/>
      <c r="AI22" s="627"/>
      <c r="AJ22" s="627"/>
      <c r="AK22" s="627"/>
      <c r="AL22" s="628">
        <v>85.5</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122092</v>
      </c>
      <c r="S23" s="624"/>
      <c r="T23" s="624"/>
      <c r="U23" s="624"/>
      <c r="V23" s="624"/>
      <c r="W23" s="624"/>
      <c r="X23" s="624"/>
      <c r="Y23" s="625"/>
      <c r="Z23" s="626">
        <v>4.3</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767249</v>
      </c>
      <c r="CS24" s="613"/>
      <c r="CT24" s="613"/>
      <c r="CU24" s="613"/>
      <c r="CV24" s="613"/>
      <c r="CW24" s="613"/>
      <c r="CX24" s="613"/>
      <c r="CY24" s="614"/>
      <c r="CZ24" s="617">
        <v>27.4</v>
      </c>
      <c r="DA24" s="618"/>
      <c r="DB24" s="618"/>
      <c r="DC24" s="634"/>
      <c r="DD24" s="657">
        <v>662750</v>
      </c>
      <c r="DE24" s="613"/>
      <c r="DF24" s="613"/>
      <c r="DG24" s="613"/>
      <c r="DH24" s="613"/>
      <c r="DI24" s="613"/>
      <c r="DJ24" s="613"/>
      <c r="DK24" s="614"/>
      <c r="DL24" s="657">
        <v>576734</v>
      </c>
      <c r="DM24" s="613"/>
      <c r="DN24" s="613"/>
      <c r="DO24" s="613"/>
      <c r="DP24" s="613"/>
      <c r="DQ24" s="613"/>
      <c r="DR24" s="613"/>
      <c r="DS24" s="613"/>
      <c r="DT24" s="613"/>
      <c r="DU24" s="613"/>
      <c r="DV24" s="614"/>
      <c r="DW24" s="617">
        <v>35.6</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1722124</v>
      </c>
      <c r="S25" s="624"/>
      <c r="T25" s="624"/>
      <c r="U25" s="624"/>
      <c r="V25" s="624"/>
      <c r="W25" s="624"/>
      <c r="X25" s="624"/>
      <c r="Y25" s="625"/>
      <c r="Z25" s="626">
        <v>60.8</v>
      </c>
      <c r="AA25" s="626"/>
      <c r="AB25" s="626"/>
      <c r="AC25" s="626"/>
      <c r="AD25" s="627">
        <v>1600032</v>
      </c>
      <c r="AE25" s="627"/>
      <c r="AF25" s="627"/>
      <c r="AG25" s="627"/>
      <c r="AH25" s="627"/>
      <c r="AI25" s="627"/>
      <c r="AJ25" s="627"/>
      <c r="AK25" s="627"/>
      <c r="AL25" s="628">
        <v>99.2</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428181</v>
      </c>
      <c r="CS25" s="653"/>
      <c r="CT25" s="653"/>
      <c r="CU25" s="653"/>
      <c r="CV25" s="653"/>
      <c r="CW25" s="653"/>
      <c r="CX25" s="653"/>
      <c r="CY25" s="654"/>
      <c r="CZ25" s="628">
        <v>15.3</v>
      </c>
      <c r="DA25" s="655"/>
      <c r="DB25" s="655"/>
      <c r="DC25" s="658"/>
      <c r="DD25" s="632">
        <v>384561</v>
      </c>
      <c r="DE25" s="653"/>
      <c r="DF25" s="653"/>
      <c r="DG25" s="653"/>
      <c r="DH25" s="653"/>
      <c r="DI25" s="653"/>
      <c r="DJ25" s="653"/>
      <c r="DK25" s="654"/>
      <c r="DL25" s="632">
        <v>328929</v>
      </c>
      <c r="DM25" s="653"/>
      <c r="DN25" s="653"/>
      <c r="DO25" s="653"/>
      <c r="DP25" s="653"/>
      <c r="DQ25" s="653"/>
      <c r="DR25" s="653"/>
      <c r="DS25" s="653"/>
      <c r="DT25" s="653"/>
      <c r="DU25" s="653"/>
      <c r="DV25" s="654"/>
      <c r="DW25" s="628">
        <v>20.3</v>
      </c>
      <c r="DX25" s="655"/>
      <c r="DY25" s="655"/>
      <c r="DZ25" s="655"/>
      <c r="EA25" s="655"/>
      <c r="EB25" s="655"/>
      <c r="EC25" s="656"/>
    </row>
    <row r="26" spans="2:133" ht="11.25" customHeight="1" x14ac:dyDescent="0.15">
      <c r="B26" s="620" t="s">
        <v>284</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215736</v>
      </c>
      <c r="CS26" s="624"/>
      <c r="CT26" s="624"/>
      <c r="CU26" s="624"/>
      <c r="CV26" s="624"/>
      <c r="CW26" s="624"/>
      <c r="CX26" s="624"/>
      <c r="CY26" s="625"/>
      <c r="CZ26" s="628">
        <v>7.7</v>
      </c>
      <c r="DA26" s="655"/>
      <c r="DB26" s="655"/>
      <c r="DC26" s="658"/>
      <c r="DD26" s="632">
        <v>181302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287</v>
      </c>
      <c r="C27" s="621"/>
      <c r="D27" s="621"/>
      <c r="E27" s="621"/>
      <c r="F27" s="621"/>
      <c r="G27" s="621"/>
      <c r="H27" s="621"/>
      <c r="I27" s="621"/>
      <c r="J27" s="621"/>
      <c r="K27" s="621"/>
      <c r="L27" s="621"/>
      <c r="M27" s="621"/>
      <c r="N27" s="621"/>
      <c r="O27" s="621"/>
      <c r="P27" s="621"/>
      <c r="Q27" s="622"/>
      <c r="R27" s="623">
        <v>450</v>
      </c>
      <c r="S27" s="624"/>
      <c r="T27" s="624"/>
      <c r="U27" s="624"/>
      <c r="V27" s="624"/>
      <c r="W27" s="624"/>
      <c r="X27" s="624"/>
      <c r="Y27" s="625"/>
      <c r="Z27" s="626">
        <v>0</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134624</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100886</v>
      </c>
      <c r="CS27" s="653"/>
      <c r="CT27" s="653"/>
      <c r="CU27" s="653"/>
      <c r="CV27" s="653"/>
      <c r="CW27" s="653"/>
      <c r="CX27" s="653"/>
      <c r="CY27" s="654"/>
      <c r="CZ27" s="628">
        <v>3.6</v>
      </c>
      <c r="DA27" s="655"/>
      <c r="DB27" s="655"/>
      <c r="DC27" s="658"/>
      <c r="DD27" s="632">
        <v>43633</v>
      </c>
      <c r="DE27" s="653"/>
      <c r="DF27" s="653"/>
      <c r="DG27" s="653"/>
      <c r="DH27" s="653"/>
      <c r="DI27" s="653"/>
      <c r="DJ27" s="653"/>
      <c r="DK27" s="654"/>
      <c r="DL27" s="632">
        <v>19849</v>
      </c>
      <c r="DM27" s="653"/>
      <c r="DN27" s="653"/>
      <c r="DO27" s="653"/>
      <c r="DP27" s="653"/>
      <c r="DQ27" s="653"/>
      <c r="DR27" s="653"/>
      <c r="DS27" s="653"/>
      <c r="DT27" s="653"/>
      <c r="DU27" s="653"/>
      <c r="DV27" s="654"/>
      <c r="DW27" s="628">
        <v>1.2</v>
      </c>
      <c r="DX27" s="655"/>
      <c r="DY27" s="655"/>
      <c r="DZ27" s="655"/>
      <c r="EA27" s="655"/>
      <c r="EB27" s="655"/>
      <c r="EC27" s="656"/>
    </row>
    <row r="28" spans="2:133" ht="11.25" customHeight="1" x14ac:dyDescent="0.15">
      <c r="B28" s="620" t="s">
        <v>290</v>
      </c>
      <c r="C28" s="621"/>
      <c r="D28" s="621"/>
      <c r="E28" s="621"/>
      <c r="F28" s="621"/>
      <c r="G28" s="621"/>
      <c r="H28" s="621"/>
      <c r="I28" s="621"/>
      <c r="J28" s="621"/>
      <c r="K28" s="621"/>
      <c r="L28" s="621"/>
      <c r="M28" s="621"/>
      <c r="N28" s="621"/>
      <c r="O28" s="621"/>
      <c r="P28" s="621"/>
      <c r="Q28" s="622"/>
      <c r="R28" s="623">
        <v>46141</v>
      </c>
      <c r="S28" s="624"/>
      <c r="T28" s="624"/>
      <c r="U28" s="624"/>
      <c r="V28" s="624"/>
      <c r="W28" s="624"/>
      <c r="X28" s="624"/>
      <c r="Y28" s="625"/>
      <c r="Z28" s="626">
        <v>1.6</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238182</v>
      </c>
      <c r="CS28" s="624"/>
      <c r="CT28" s="624"/>
      <c r="CU28" s="624"/>
      <c r="CV28" s="624"/>
      <c r="CW28" s="624"/>
      <c r="CX28" s="624"/>
      <c r="CY28" s="625"/>
      <c r="CZ28" s="628">
        <v>8.5</v>
      </c>
      <c r="DA28" s="655"/>
      <c r="DB28" s="655"/>
      <c r="DC28" s="658"/>
      <c r="DD28" s="632">
        <v>234556</v>
      </c>
      <c r="DE28" s="624"/>
      <c r="DF28" s="624"/>
      <c r="DG28" s="624"/>
      <c r="DH28" s="624"/>
      <c r="DI28" s="624"/>
      <c r="DJ28" s="624"/>
      <c r="DK28" s="625"/>
      <c r="DL28" s="632">
        <v>227956</v>
      </c>
      <c r="DM28" s="624"/>
      <c r="DN28" s="624"/>
      <c r="DO28" s="624"/>
      <c r="DP28" s="624"/>
      <c r="DQ28" s="624"/>
      <c r="DR28" s="624"/>
      <c r="DS28" s="624"/>
      <c r="DT28" s="624"/>
      <c r="DU28" s="624"/>
      <c r="DV28" s="625"/>
      <c r="DW28" s="628">
        <v>14.1</v>
      </c>
      <c r="DX28" s="655"/>
      <c r="DY28" s="655"/>
      <c r="DZ28" s="655"/>
      <c r="EA28" s="655"/>
      <c r="EB28" s="655"/>
      <c r="EC28" s="656"/>
    </row>
    <row r="29" spans="2:133" ht="11.25" customHeight="1" x14ac:dyDescent="0.15">
      <c r="B29" s="620" t="s">
        <v>292</v>
      </c>
      <c r="C29" s="621"/>
      <c r="D29" s="621"/>
      <c r="E29" s="621"/>
      <c r="F29" s="621"/>
      <c r="G29" s="621"/>
      <c r="H29" s="621"/>
      <c r="I29" s="621"/>
      <c r="J29" s="621"/>
      <c r="K29" s="621"/>
      <c r="L29" s="621"/>
      <c r="M29" s="621"/>
      <c r="N29" s="621"/>
      <c r="O29" s="621"/>
      <c r="P29" s="621"/>
      <c r="Q29" s="622"/>
      <c r="R29" s="623">
        <v>6454</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238182</v>
      </c>
      <c r="CS29" s="653"/>
      <c r="CT29" s="653"/>
      <c r="CU29" s="653"/>
      <c r="CV29" s="653"/>
      <c r="CW29" s="653"/>
      <c r="CX29" s="653"/>
      <c r="CY29" s="654"/>
      <c r="CZ29" s="628">
        <v>8.5</v>
      </c>
      <c r="DA29" s="655"/>
      <c r="DB29" s="655"/>
      <c r="DC29" s="658"/>
      <c r="DD29" s="632">
        <v>234556</v>
      </c>
      <c r="DE29" s="653"/>
      <c r="DF29" s="653"/>
      <c r="DG29" s="653"/>
      <c r="DH29" s="653"/>
      <c r="DI29" s="653"/>
      <c r="DJ29" s="653"/>
      <c r="DK29" s="654"/>
      <c r="DL29" s="632">
        <v>227956</v>
      </c>
      <c r="DM29" s="653"/>
      <c r="DN29" s="653"/>
      <c r="DO29" s="653"/>
      <c r="DP29" s="653"/>
      <c r="DQ29" s="653"/>
      <c r="DR29" s="653"/>
      <c r="DS29" s="653"/>
      <c r="DT29" s="653"/>
      <c r="DU29" s="653"/>
      <c r="DV29" s="654"/>
      <c r="DW29" s="628">
        <v>14.1</v>
      </c>
      <c r="DX29" s="655"/>
      <c r="DY29" s="655"/>
      <c r="DZ29" s="655"/>
      <c r="EA29" s="655"/>
      <c r="EB29" s="655"/>
      <c r="EC29" s="656"/>
    </row>
    <row r="30" spans="2:133" ht="11.25" customHeight="1" x14ac:dyDescent="0.15">
      <c r="B30" s="620" t="s">
        <v>294</v>
      </c>
      <c r="C30" s="621"/>
      <c r="D30" s="621"/>
      <c r="E30" s="621"/>
      <c r="F30" s="621"/>
      <c r="G30" s="621"/>
      <c r="H30" s="621"/>
      <c r="I30" s="621"/>
      <c r="J30" s="621"/>
      <c r="K30" s="621"/>
      <c r="L30" s="621"/>
      <c r="M30" s="621"/>
      <c r="N30" s="621"/>
      <c r="O30" s="621"/>
      <c r="P30" s="621"/>
      <c r="Q30" s="622"/>
      <c r="R30" s="623">
        <v>320248</v>
      </c>
      <c r="S30" s="624"/>
      <c r="T30" s="624"/>
      <c r="U30" s="624"/>
      <c r="V30" s="624"/>
      <c r="W30" s="624"/>
      <c r="X30" s="624"/>
      <c r="Y30" s="625"/>
      <c r="Z30" s="626">
        <v>11.3</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233980</v>
      </c>
      <c r="CS30" s="624"/>
      <c r="CT30" s="624"/>
      <c r="CU30" s="624"/>
      <c r="CV30" s="624"/>
      <c r="CW30" s="624"/>
      <c r="CX30" s="624"/>
      <c r="CY30" s="625"/>
      <c r="CZ30" s="628">
        <v>8.4</v>
      </c>
      <c r="DA30" s="655"/>
      <c r="DB30" s="655"/>
      <c r="DC30" s="658"/>
      <c r="DD30" s="632">
        <v>230473</v>
      </c>
      <c r="DE30" s="624"/>
      <c r="DF30" s="624"/>
      <c r="DG30" s="624"/>
      <c r="DH30" s="624"/>
      <c r="DI30" s="624"/>
      <c r="DJ30" s="624"/>
      <c r="DK30" s="625"/>
      <c r="DL30" s="632">
        <v>223873</v>
      </c>
      <c r="DM30" s="624"/>
      <c r="DN30" s="624"/>
      <c r="DO30" s="624"/>
      <c r="DP30" s="624"/>
      <c r="DQ30" s="624"/>
      <c r="DR30" s="624"/>
      <c r="DS30" s="624"/>
      <c r="DT30" s="624"/>
      <c r="DU30" s="624"/>
      <c r="DV30" s="625"/>
      <c r="DW30" s="628">
        <v>13.8</v>
      </c>
      <c r="DX30" s="655"/>
      <c r="DY30" s="655"/>
      <c r="DZ30" s="655"/>
      <c r="EA30" s="655"/>
      <c r="EB30" s="655"/>
      <c r="EC30" s="656"/>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99.9</v>
      </c>
      <c r="BH31" s="667"/>
      <c r="BI31" s="667"/>
      <c r="BJ31" s="667"/>
      <c r="BK31" s="667"/>
      <c r="BL31" s="667"/>
      <c r="BM31" s="618">
        <v>97.8</v>
      </c>
      <c r="BN31" s="667"/>
      <c r="BO31" s="667"/>
      <c r="BP31" s="667"/>
      <c r="BQ31" s="668"/>
      <c r="BR31" s="670">
        <v>99.9</v>
      </c>
      <c r="BS31" s="667"/>
      <c r="BT31" s="667"/>
      <c r="BU31" s="667"/>
      <c r="BV31" s="667"/>
      <c r="BW31" s="667"/>
      <c r="BX31" s="618">
        <v>97.6</v>
      </c>
      <c r="BY31" s="667"/>
      <c r="BZ31" s="667"/>
      <c r="CA31" s="667"/>
      <c r="CB31" s="668"/>
      <c r="CD31" s="663"/>
      <c r="CE31" s="664"/>
      <c r="CF31" s="620" t="s">
        <v>301</v>
      </c>
      <c r="CG31" s="621"/>
      <c r="CH31" s="621"/>
      <c r="CI31" s="621"/>
      <c r="CJ31" s="621"/>
      <c r="CK31" s="621"/>
      <c r="CL31" s="621"/>
      <c r="CM31" s="621"/>
      <c r="CN31" s="621"/>
      <c r="CO31" s="621"/>
      <c r="CP31" s="621"/>
      <c r="CQ31" s="622"/>
      <c r="CR31" s="623">
        <v>4202</v>
      </c>
      <c r="CS31" s="653"/>
      <c r="CT31" s="653"/>
      <c r="CU31" s="653"/>
      <c r="CV31" s="653"/>
      <c r="CW31" s="653"/>
      <c r="CX31" s="653"/>
      <c r="CY31" s="654"/>
      <c r="CZ31" s="628">
        <v>0.2</v>
      </c>
      <c r="DA31" s="655"/>
      <c r="DB31" s="655"/>
      <c r="DC31" s="658"/>
      <c r="DD31" s="632">
        <v>4083</v>
      </c>
      <c r="DE31" s="653"/>
      <c r="DF31" s="653"/>
      <c r="DG31" s="653"/>
      <c r="DH31" s="653"/>
      <c r="DI31" s="653"/>
      <c r="DJ31" s="653"/>
      <c r="DK31" s="654"/>
      <c r="DL31" s="632">
        <v>4083</v>
      </c>
      <c r="DM31" s="653"/>
      <c r="DN31" s="653"/>
      <c r="DO31" s="653"/>
      <c r="DP31" s="653"/>
      <c r="DQ31" s="653"/>
      <c r="DR31" s="653"/>
      <c r="DS31" s="653"/>
      <c r="DT31" s="653"/>
      <c r="DU31" s="653"/>
      <c r="DV31" s="654"/>
      <c r="DW31" s="628">
        <v>0.3</v>
      </c>
      <c r="DX31" s="655"/>
      <c r="DY31" s="655"/>
      <c r="DZ31" s="655"/>
      <c r="EA31" s="655"/>
      <c r="EB31" s="655"/>
      <c r="EC31" s="656"/>
    </row>
    <row r="32" spans="2:133" ht="11.25" customHeight="1" x14ac:dyDescent="0.15">
      <c r="B32" s="620" t="s">
        <v>302</v>
      </c>
      <c r="C32" s="621"/>
      <c r="D32" s="621"/>
      <c r="E32" s="621"/>
      <c r="F32" s="621"/>
      <c r="G32" s="621"/>
      <c r="H32" s="621"/>
      <c r="I32" s="621"/>
      <c r="J32" s="621"/>
      <c r="K32" s="621"/>
      <c r="L32" s="621"/>
      <c r="M32" s="621"/>
      <c r="N32" s="621"/>
      <c r="O32" s="621"/>
      <c r="P32" s="621"/>
      <c r="Q32" s="622"/>
      <c r="R32" s="623">
        <v>97678</v>
      </c>
      <c r="S32" s="624"/>
      <c r="T32" s="624"/>
      <c r="U32" s="624"/>
      <c r="V32" s="624"/>
      <c r="W32" s="624"/>
      <c r="X32" s="624"/>
      <c r="Y32" s="625"/>
      <c r="Z32" s="626">
        <v>3.5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99.8</v>
      </c>
      <c r="BH32" s="653"/>
      <c r="BI32" s="653"/>
      <c r="BJ32" s="653"/>
      <c r="BK32" s="653"/>
      <c r="BL32" s="653"/>
      <c r="BM32" s="629">
        <v>99.7</v>
      </c>
      <c r="BN32" s="653"/>
      <c r="BO32" s="653"/>
      <c r="BP32" s="653"/>
      <c r="BQ32" s="669"/>
      <c r="BR32" s="680">
        <v>99.9</v>
      </c>
      <c r="BS32" s="653"/>
      <c r="BT32" s="653"/>
      <c r="BU32" s="653"/>
      <c r="BV32" s="653"/>
      <c r="BW32" s="653"/>
      <c r="BX32" s="629">
        <v>99.7</v>
      </c>
      <c r="BY32" s="653"/>
      <c r="BZ32" s="653"/>
      <c r="CA32" s="653"/>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5"/>
      <c r="DB32" s="655"/>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5"/>
      <c r="DY32" s="655"/>
      <c r="DZ32" s="655"/>
      <c r="EA32" s="655"/>
      <c r="EB32" s="655"/>
      <c r="EC32" s="656"/>
    </row>
    <row r="33" spans="2:133" ht="11.25" customHeight="1" x14ac:dyDescent="0.15">
      <c r="B33" s="620" t="s">
        <v>306</v>
      </c>
      <c r="C33" s="621"/>
      <c r="D33" s="621"/>
      <c r="E33" s="621"/>
      <c r="F33" s="621"/>
      <c r="G33" s="621"/>
      <c r="H33" s="621"/>
      <c r="I33" s="621"/>
      <c r="J33" s="621"/>
      <c r="K33" s="621"/>
      <c r="L33" s="621"/>
      <c r="M33" s="621"/>
      <c r="N33" s="621"/>
      <c r="O33" s="621"/>
      <c r="P33" s="621"/>
      <c r="Q33" s="622"/>
      <c r="R33" s="623">
        <v>10505</v>
      </c>
      <c r="S33" s="624"/>
      <c r="T33" s="624"/>
      <c r="U33" s="624"/>
      <c r="V33" s="624"/>
      <c r="W33" s="624"/>
      <c r="X33" s="624"/>
      <c r="Y33" s="625"/>
      <c r="Z33" s="626">
        <v>0.4</v>
      </c>
      <c r="AA33" s="626"/>
      <c r="AB33" s="626"/>
      <c r="AC33" s="626"/>
      <c r="AD33" s="627">
        <v>9338</v>
      </c>
      <c r="AE33" s="627"/>
      <c r="AF33" s="627"/>
      <c r="AG33" s="627"/>
      <c r="AH33" s="627"/>
      <c r="AI33" s="627"/>
      <c r="AJ33" s="627"/>
      <c r="AK33" s="627"/>
      <c r="AL33" s="628">
        <v>0.6</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99.9</v>
      </c>
      <c r="BH33" s="682"/>
      <c r="BI33" s="682"/>
      <c r="BJ33" s="682"/>
      <c r="BK33" s="682"/>
      <c r="BL33" s="682"/>
      <c r="BM33" s="683">
        <v>94.7</v>
      </c>
      <c r="BN33" s="682"/>
      <c r="BO33" s="682"/>
      <c r="BP33" s="682"/>
      <c r="BQ33" s="684"/>
      <c r="BR33" s="681">
        <v>100</v>
      </c>
      <c r="BS33" s="682"/>
      <c r="BT33" s="682"/>
      <c r="BU33" s="682"/>
      <c r="BV33" s="682"/>
      <c r="BW33" s="682"/>
      <c r="BX33" s="683">
        <v>94.2</v>
      </c>
      <c r="BY33" s="682"/>
      <c r="BZ33" s="682"/>
      <c r="CA33" s="682"/>
      <c r="CB33" s="684"/>
      <c r="CD33" s="620" t="s">
        <v>308</v>
      </c>
      <c r="CE33" s="621"/>
      <c r="CF33" s="621"/>
      <c r="CG33" s="621"/>
      <c r="CH33" s="621"/>
      <c r="CI33" s="621"/>
      <c r="CJ33" s="621"/>
      <c r="CK33" s="621"/>
      <c r="CL33" s="621"/>
      <c r="CM33" s="621"/>
      <c r="CN33" s="621"/>
      <c r="CO33" s="621"/>
      <c r="CP33" s="621"/>
      <c r="CQ33" s="622"/>
      <c r="CR33" s="623">
        <v>1610092</v>
      </c>
      <c r="CS33" s="653"/>
      <c r="CT33" s="653"/>
      <c r="CU33" s="653"/>
      <c r="CV33" s="653"/>
      <c r="CW33" s="653"/>
      <c r="CX33" s="653"/>
      <c r="CY33" s="654"/>
      <c r="CZ33" s="628">
        <v>57.6</v>
      </c>
      <c r="DA33" s="655"/>
      <c r="DB33" s="655"/>
      <c r="DC33" s="658"/>
      <c r="DD33" s="632">
        <v>1233477</v>
      </c>
      <c r="DE33" s="653"/>
      <c r="DF33" s="653"/>
      <c r="DG33" s="653"/>
      <c r="DH33" s="653"/>
      <c r="DI33" s="653"/>
      <c r="DJ33" s="653"/>
      <c r="DK33" s="654"/>
      <c r="DL33" s="632">
        <v>694301</v>
      </c>
      <c r="DM33" s="653"/>
      <c r="DN33" s="653"/>
      <c r="DO33" s="653"/>
      <c r="DP33" s="653"/>
      <c r="DQ33" s="653"/>
      <c r="DR33" s="653"/>
      <c r="DS33" s="653"/>
      <c r="DT33" s="653"/>
      <c r="DU33" s="653"/>
      <c r="DV33" s="654"/>
      <c r="DW33" s="628">
        <v>42.9</v>
      </c>
      <c r="DX33" s="655"/>
      <c r="DY33" s="655"/>
      <c r="DZ33" s="655"/>
      <c r="EA33" s="655"/>
      <c r="EB33" s="655"/>
      <c r="EC33" s="656"/>
    </row>
    <row r="34" spans="2:133" ht="11.25" customHeight="1" x14ac:dyDescent="0.15">
      <c r="B34" s="620" t="s">
        <v>309</v>
      </c>
      <c r="C34" s="621"/>
      <c r="D34" s="621"/>
      <c r="E34" s="621"/>
      <c r="F34" s="621"/>
      <c r="G34" s="621"/>
      <c r="H34" s="621"/>
      <c r="I34" s="621"/>
      <c r="J34" s="621"/>
      <c r="K34" s="621"/>
      <c r="L34" s="621"/>
      <c r="M34" s="621"/>
      <c r="N34" s="621"/>
      <c r="O34" s="621"/>
      <c r="P34" s="621"/>
      <c r="Q34" s="622"/>
      <c r="R34" s="623">
        <v>3970</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517844</v>
      </c>
      <c r="CS34" s="624"/>
      <c r="CT34" s="624"/>
      <c r="CU34" s="624"/>
      <c r="CV34" s="624"/>
      <c r="CW34" s="624"/>
      <c r="CX34" s="624"/>
      <c r="CY34" s="625"/>
      <c r="CZ34" s="628">
        <v>18.5</v>
      </c>
      <c r="DA34" s="655"/>
      <c r="DB34" s="655"/>
      <c r="DC34" s="658"/>
      <c r="DD34" s="632">
        <v>444676</v>
      </c>
      <c r="DE34" s="624"/>
      <c r="DF34" s="624"/>
      <c r="DG34" s="624"/>
      <c r="DH34" s="624"/>
      <c r="DI34" s="624"/>
      <c r="DJ34" s="624"/>
      <c r="DK34" s="625"/>
      <c r="DL34" s="632">
        <v>336027</v>
      </c>
      <c r="DM34" s="624"/>
      <c r="DN34" s="624"/>
      <c r="DO34" s="624"/>
      <c r="DP34" s="624"/>
      <c r="DQ34" s="624"/>
      <c r="DR34" s="624"/>
      <c r="DS34" s="624"/>
      <c r="DT34" s="624"/>
      <c r="DU34" s="624"/>
      <c r="DV34" s="625"/>
      <c r="DW34" s="628">
        <v>20.8</v>
      </c>
      <c r="DX34" s="655"/>
      <c r="DY34" s="655"/>
      <c r="DZ34" s="655"/>
      <c r="EA34" s="655"/>
      <c r="EB34" s="655"/>
      <c r="EC34" s="656"/>
    </row>
    <row r="35" spans="2:133" ht="11.25" customHeight="1" x14ac:dyDescent="0.15">
      <c r="B35" s="620" t="s">
        <v>311</v>
      </c>
      <c r="C35" s="621"/>
      <c r="D35" s="621"/>
      <c r="E35" s="621"/>
      <c r="F35" s="621"/>
      <c r="G35" s="621"/>
      <c r="H35" s="621"/>
      <c r="I35" s="621"/>
      <c r="J35" s="621"/>
      <c r="K35" s="621"/>
      <c r="L35" s="621"/>
      <c r="M35" s="621"/>
      <c r="N35" s="621"/>
      <c r="O35" s="621"/>
      <c r="P35" s="621"/>
      <c r="Q35" s="622"/>
      <c r="R35" s="623">
        <v>177593</v>
      </c>
      <c r="S35" s="624"/>
      <c r="T35" s="624"/>
      <c r="U35" s="624"/>
      <c r="V35" s="624"/>
      <c r="W35" s="624"/>
      <c r="X35" s="624"/>
      <c r="Y35" s="625"/>
      <c r="Z35" s="626">
        <v>6.3</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196509</v>
      </c>
      <c r="CS35" s="653"/>
      <c r="CT35" s="653"/>
      <c r="CU35" s="653"/>
      <c r="CV35" s="653"/>
      <c r="CW35" s="653"/>
      <c r="CX35" s="653"/>
      <c r="CY35" s="654"/>
      <c r="CZ35" s="628">
        <v>7</v>
      </c>
      <c r="DA35" s="655"/>
      <c r="DB35" s="655"/>
      <c r="DC35" s="658"/>
      <c r="DD35" s="632">
        <v>159560</v>
      </c>
      <c r="DE35" s="653"/>
      <c r="DF35" s="653"/>
      <c r="DG35" s="653"/>
      <c r="DH35" s="653"/>
      <c r="DI35" s="653"/>
      <c r="DJ35" s="653"/>
      <c r="DK35" s="654"/>
      <c r="DL35" s="632">
        <v>66741</v>
      </c>
      <c r="DM35" s="653"/>
      <c r="DN35" s="653"/>
      <c r="DO35" s="653"/>
      <c r="DP35" s="653"/>
      <c r="DQ35" s="653"/>
      <c r="DR35" s="653"/>
      <c r="DS35" s="653"/>
      <c r="DT35" s="653"/>
      <c r="DU35" s="653"/>
      <c r="DV35" s="654"/>
      <c r="DW35" s="628">
        <v>4.0999999999999996</v>
      </c>
      <c r="DX35" s="655"/>
      <c r="DY35" s="655"/>
      <c r="DZ35" s="655"/>
      <c r="EA35" s="655"/>
      <c r="EB35" s="655"/>
      <c r="EC35" s="656"/>
    </row>
    <row r="36" spans="2:133" ht="11.25" customHeight="1" x14ac:dyDescent="0.15">
      <c r="B36" s="620" t="s">
        <v>315</v>
      </c>
      <c r="C36" s="621"/>
      <c r="D36" s="621"/>
      <c r="E36" s="621"/>
      <c r="F36" s="621"/>
      <c r="G36" s="621"/>
      <c r="H36" s="621"/>
      <c r="I36" s="621"/>
      <c r="J36" s="621"/>
      <c r="K36" s="621"/>
      <c r="L36" s="621"/>
      <c r="M36" s="621"/>
      <c r="N36" s="621"/>
      <c r="O36" s="621"/>
      <c r="P36" s="621"/>
      <c r="Q36" s="622"/>
      <c r="R36" s="623">
        <v>34390</v>
      </c>
      <c r="S36" s="624"/>
      <c r="T36" s="624"/>
      <c r="U36" s="624"/>
      <c r="V36" s="624"/>
      <c r="W36" s="624"/>
      <c r="X36" s="624"/>
      <c r="Y36" s="625"/>
      <c r="Z36" s="626">
        <v>1.2</v>
      </c>
      <c r="AA36" s="626"/>
      <c r="AB36" s="626"/>
      <c r="AC36" s="626"/>
      <c r="AD36" s="627" t="s">
        <v>122</v>
      </c>
      <c r="AE36" s="627"/>
      <c r="AF36" s="627"/>
      <c r="AG36" s="627"/>
      <c r="AH36" s="627"/>
      <c r="AI36" s="627"/>
      <c r="AJ36" s="627"/>
      <c r="AK36" s="627"/>
      <c r="AL36" s="628" t="s">
        <v>122</v>
      </c>
      <c r="AM36" s="629"/>
      <c r="AN36" s="629"/>
      <c r="AO36" s="630"/>
      <c r="AP36" s="222"/>
      <c r="AQ36" s="685" t="s">
        <v>316</v>
      </c>
      <c r="AR36" s="686"/>
      <c r="AS36" s="686"/>
      <c r="AT36" s="686"/>
      <c r="AU36" s="686"/>
      <c r="AV36" s="686"/>
      <c r="AW36" s="686"/>
      <c r="AX36" s="686"/>
      <c r="AY36" s="687"/>
      <c r="AZ36" s="612">
        <v>241292</v>
      </c>
      <c r="BA36" s="613"/>
      <c r="BB36" s="613"/>
      <c r="BC36" s="613"/>
      <c r="BD36" s="613"/>
      <c r="BE36" s="613"/>
      <c r="BF36" s="688"/>
      <c r="BG36" s="609" t="s">
        <v>317</v>
      </c>
      <c r="BH36" s="610"/>
      <c r="BI36" s="610"/>
      <c r="BJ36" s="610"/>
      <c r="BK36" s="610"/>
      <c r="BL36" s="610"/>
      <c r="BM36" s="610"/>
      <c r="BN36" s="610"/>
      <c r="BO36" s="610"/>
      <c r="BP36" s="610"/>
      <c r="BQ36" s="610"/>
      <c r="BR36" s="610"/>
      <c r="BS36" s="610"/>
      <c r="BT36" s="610"/>
      <c r="BU36" s="611"/>
      <c r="BV36" s="612">
        <v>5335</v>
      </c>
      <c r="BW36" s="613"/>
      <c r="BX36" s="613"/>
      <c r="BY36" s="613"/>
      <c r="BZ36" s="613"/>
      <c r="CA36" s="613"/>
      <c r="CB36" s="688"/>
      <c r="CD36" s="620" t="s">
        <v>318</v>
      </c>
      <c r="CE36" s="621"/>
      <c r="CF36" s="621"/>
      <c r="CG36" s="621"/>
      <c r="CH36" s="621"/>
      <c r="CI36" s="621"/>
      <c r="CJ36" s="621"/>
      <c r="CK36" s="621"/>
      <c r="CL36" s="621"/>
      <c r="CM36" s="621"/>
      <c r="CN36" s="621"/>
      <c r="CO36" s="621"/>
      <c r="CP36" s="621"/>
      <c r="CQ36" s="622"/>
      <c r="CR36" s="623">
        <v>480997</v>
      </c>
      <c r="CS36" s="624"/>
      <c r="CT36" s="624"/>
      <c r="CU36" s="624"/>
      <c r="CV36" s="624"/>
      <c r="CW36" s="624"/>
      <c r="CX36" s="624"/>
      <c r="CY36" s="625"/>
      <c r="CZ36" s="628">
        <v>17.2</v>
      </c>
      <c r="DA36" s="655"/>
      <c r="DB36" s="655"/>
      <c r="DC36" s="658"/>
      <c r="DD36" s="632">
        <v>257938</v>
      </c>
      <c r="DE36" s="624"/>
      <c r="DF36" s="624"/>
      <c r="DG36" s="624"/>
      <c r="DH36" s="624"/>
      <c r="DI36" s="624"/>
      <c r="DJ36" s="624"/>
      <c r="DK36" s="625"/>
      <c r="DL36" s="632">
        <v>137105</v>
      </c>
      <c r="DM36" s="624"/>
      <c r="DN36" s="624"/>
      <c r="DO36" s="624"/>
      <c r="DP36" s="624"/>
      <c r="DQ36" s="624"/>
      <c r="DR36" s="624"/>
      <c r="DS36" s="624"/>
      <c r="DT36" s="624"/>
      <c r="DU36" s="624"/>
      <c r="DV36" s="625"/>
      <c r="DW36" s="628">
        <v>8.5</v>
      </c>
      <c r="DX36" s="655"/>
      <c r="DY36" s="655"/>
      <c r="DZ36" s="655"/>
      <c r="EA36" s="655"/>
      <c r="EB36" s="655"/>
      <c r="EC36" s="656"/>
    </row>
    <row r="37" spans="2:133" ht="11.25" customHeight="1" x14ac:dyDescent="0.15">
      <c r="B37" s="620" t="s">
        <v>319</v>
      </c>
      <c r="C37" s="621"/>
      <c r="D37" s="621"/>
      <c r="E37" s="621"/>
      <c r="F37" s="621"/>
      <c r="G37" s="621"/>
      <c r="H37" s="621"/>
      <c r="I37" s="621"/>
      <c r="J37" s="621"/>
      <c r="K37" s="621"/>
      <c r="L37" s="621"/>
      <c r="M37" s="621"/>
      <c r="N37" s="621"/>
      <c r="O37" s="621"/>
      <c r="P37" s="621"/>
      <c r="Q37" s="622"/>
      <c r="R37" s="623">
        <v>97140</v>
      </c>
      <c r="S37" s="624"/>
      <c r="T37" s="624"/>
      <c r="U37" s="624"/>
      <c r="V37" s="624"/>
      <c r="W37" s="624"/>
      <c r="X37" s="624"/>
      <c r="Y37" s="625"/>
      <c r="Z37" s="626">
        <v>3.4</v>
      </c>
      <c r="AA37" s="626"/>
      <c r="AB37" s="626"/>
      <c r="AC37" s="626"/>
      <c r="AD37" s="627">
        <v>3061</v>
      </c>
      <c r="AE37" s="627"/>
      <c r="AF37" s="627"/>
      <c r="AG37" s="627"/>
      <c r="AH37" s="627"/>
      <c r="AI37" s="627"/>
      <c r="AJ37" s="627"/>
      <c r="AK37" s="627"/>
      <c r="AL37" s="628">
        <v>0.2</v>
      </c>
      <c r="AM37" s="629"/>
      <c r="AN37" s="629"/>
      <c r="AO37" s="630"/>
      <c r="AQ37" s="689" t="s">
        <v>320</v>
      </c>
      <c r="AR37" s="690"/>
      <c r="AS37" s="690"/>
      <c r="AT37" s="690"/>
      <c r="AU37" s="690"/>
      <c r="AV37" s="690"/>
      <c r="AW37" s="690"/>
      <c r="AX37" s="690"/>
      <c r="AY37" s="691"/>
      <c r="AZ37" s="623">
        <v>96591</v>
      </c>
      <c r="BA37" s="624"/>
      <c r="BB37" s="624"/>
      <c r="BC37" s="624"/>
      <c r="BD37" s="653"/>
      <c r="BE37" s="653"/>
      <c r="BF37" s="669"/>
      <c r="BG37" s="620" t="s">
        <v>321</v>
      </c>
      <c r="BH37" s="621"/>
      <c r="BI37" s="621"/>
      <c r="BJ37" s="621"/>
      <c r="BK37" s="621"/>
      <c r="BL37" s="621"/>
      <c r="BM37" s="621"/>
      <c r="BN37" s="621"/>
      <c r="BO37" s="621"/>
      <c r="BP37" s="621"/>
      <c r="BQ37" s="621"/>
      <c r="BR37" s="621"/>
      <c r="BS37" s="621"/>
      <c r="BT37" s="621"/>
      <c r="BU37" s="622"/>
      <c r="BV37" s="623">
        <v>5335</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234918</v>
      </c>
      <c r="CS37" s="653"/>
      <c r="CT37" s="653"/>
      <c r="CU37" s="653"/>
      <c r="CV37" s="653"/>
      <c r="CW37" s="653"/>
      <c r="CX37" s="653"/>
      <c r="CY37" s="654"/>
      <c r="CZ37" s="628">
        <v>8.4</v>
      </c>
      <c r="DA37" s="655"/>
      <c r="DB37" s="655"/>
      <c r="DC37" s="658"/>
      <c r="DD37" s="632">
        <v>119818</v>
      </c>
      <c r="DE37" s="653"/>
      <c r="DF37" s="653"/>
      <c r="DG37" s="653"/>
      <c r="DH37" s="653"/>
      <c r="DI37" s="653"/>
      <c r="DJ37" s="653"/>
      <c r="DK37" s="654"/>
      <c r="DL37" s="632">
        <v>87460</v>
      </c>
      <c r="DM37" s="653"/>
      <c r="DN37" s="653"/>
      <c r="DO37" s="653"/>
      <c r="DP37" s="653"/>
      <c r="DQ37" s="653"/>
      <c r="DR37" s="653"/>
      <c r="DS37" s="653"/>
      <c r="DT37" s="653"/>
      <c r="DU37" s="653"/>
      <c r="DV37" s="654"/>
      <c r="DW37" s="628">
        <v>5.4</v>
      </c>
      <c r="DX37" s="655"/>
      <c r="DY37" s="655"/>
      <c r="DZ37" s="655"/>
      <c r="EA37" s="655"/>
      <c r="EB37" s="655"/>
      <c r="EC37" s="656"/>
    </row>
    <row r="38" spans="2:133" ht="11.25" customHeight="1" x14ac:dyDescent="0.15">
      <c r="B38" s="620" t="s">
        <v>323</v>
      </c>
      <c r="C38" s="621"/>
      <c r="D38" s="621"/>
      <c r="E38" s="621"/>
      <c r="F38" s="621"/>
      <c r="G38" s="621"/>
      <c r="H38" s="621"/>
      <c r="I38" s="621"/>
      <c r="J38" s="621"/>
      <c r="K38" s="621"/>
      <c r="L38" s="621"/>
      <c r="M38" s="621"/>
      <c r="N38" s="621"/>
      <c r="O38" s="621"/>
      <c r="P38" s="621"/>
      <c r="Q38" s="622"/>
      <c r="R38" s="623">
        <v>314099</v>
      </c>
      <c r="S38" s="624"/>
      <c r="T38" s="624"/>
      <c r="U38" s="624"/>
      <c r="V38" s="624"/>
      <c r="W38" s="624"/>
      <c r="X38" s="624"/>
      <c r="Y38" s="625"/>
      <c r="Z38" s="626">
        <v>11.1</v>
      </c>
      <c r="AA38" s="626"/>
      <c r="AB38" s="626"/>
      <c r="AC38" s="626"/>
      <c r="AD38" s="627" t="s">
        <v>122</v>
      </c>
      <c r="AE38" s="627"/>
      <c r="AF38" s="627"/>
      <c r="AG38" s="627"/>
      <c r="AH38" s="627"/>
      <c r="AI38" s="627"/>
      <c r="AJ38" s="627"/>
      <c r="AK38" s="627"/>
      <c r="AL38" s="628" t="s">
        <v>122</v>
      </c>
      <c r="AM38" s="629"/>
      <c r="AN38" s="629"/>
      <c r="AO38" s="630"/>
      <c r="AQ38" s="689" t="s">
        <v>324</v>
      </c>
      <c r="AR38" s="690"/>
      <c r="AS38" s="690"/>
      <c r="AT38" s="690"/>
      <c r="AU38" s="690"/>
      <c r="AV38" s="690"/>
      <c r="AW38" s="690"/>
      <c r="AX38" s="690"/>
      <c r="AY38" s="691"/>
      <c r="AZ38" s="623">
        <v>63314</v>
      </c>
      <c r="BA38" s="624"/>
      <c r="BB38" s="624"/>
      <c r="BC38" s="624"/>
      <c r="BD38" s="653"/>
      <c r="BE38" s="653"/>
      <c r="BF38" s="669"/>
      <c r="BG38" s="620" t="s">
        <v>325</v>
      </c>
      <c r="BH38" s="621"/>
      <c r="BI38" s="621"/>
      <c r="BJ38" s="621"/>
      <c r="BK38" s="621"/>
      <c r="BL38" s="621"/>
      <c r="BM38" s="621"/>
      <c r="BN38" s="621"/>
      <c r="BO38" s="621"/>
      <c r="BP38" s="621"/>
      <c r="BQ38" s="621"/>
      <c r="BR38" s="621"/>
      <c r="BS38" s="621"/>
      <c r="BT38" s="621"/>
      <c r="BU38" s="622"/>
      <c r="BV38" s="623">
        <v>175</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241292</v>
      </c>
      <c r="CS38" s="624"/>
      <c r="CT38" s="624"/>
      <c r="CU38" s="624"/>
      <c r="CV38" s="624"/>
      <c r="CW38" s="624"/>
      <c r="CX38" s="624"/>
      <c r="CY38" s="625"/>
      <c r="CZ38" s="628">
        <v>8.6</v>
      </c>
      <c r="DA38" s="655"/>
      <c r="DB38" s="655"/>
      <c r="DC38" s="658"/>
      <c r="DD38" s="632">
        <v>229589</v>
      </c>
      <c r="DE38" s="624"/>
      <c r="DF38" s="624"/>
      <c r="DG38" s="624"/>
      <c r="DH38" s="624"/>
      <c r="DI38" s="624"/>
      <c r="DJ38" s="624"/>
      <c r="DK38" s="625"/>
      <c r="DL38" s="632">
        <v>154428</v>
      </c>
      <c r="DM38" s="624"/>
      <c r="DN38" s="624"/>
      <c r="DO38" s="624"/>
      <c r="DP38" s="624"/>
      <c r="DQ38" s="624"/>
      <c r="DR38" s="624"/>
      <c r="DS38" s="624"/>
      <c r="DT38" s="624"/>
      <c r="DU38" s="624"/>
      <c r="DV38" s="625"/>
      <c r="DW38" s="628">
        <v>9.5</v>
      </c>
      <c r="DX38" s="655"/>
      <c r="DY38" s="655"/>
      <c r="DZ38" s="655"/>
      <c r="EA38" s="655"/>
      <c r="EB38" s="655"/>
      <c r="EC38" s="656"/>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328</v>
      </c>
      <c r="AR39" s="690"/>
      <c r="AS39" s="690"/>
      <c r="AT39" s="690"/>
      <c r="AU39" s="690"/>
      <c r="AV39" s="690"/>
      <c r="AW39" s="690"/>
      <c r="AX39" s="690"/>
      <c r="AY39" s="691"/>
      <c r="AZ39" s="623" t="s">
        <v>122</v>
      </c>
      <c r="BA39" s="624"/>
      <c r="BB39" s="624"/>
      <c r="BC39" s="624"/>
      <c r="BD39" s="653"/>
      <c r="BE39" s="653"/>
      <c r="BF39" s="669"/>
      <c r="BG39" s="620" t="s">
        <v>329</v>
      </c>
      <c r="BH39" s="621"/>
      <c r="BI39" s="621"/>
      <c r="BJ39" s="621"/>
      <c r="BK39" s="621"/>
      <c r="BL39" s="621"/>
      <c r="BM39" s="621"/>
      <c r="BN39" s="621"/>
      <c r="BO39" s="621"/>
      <c r="BP39" s="621"/>
      <c r="BQ39" s="621"/>
      <c r="BR39" s="621"/>
      <c r="BS39" s="621"/>
      <c r="BT39" s="621"/>
      <c r="BU39" s="622"/>
      <c r="BV39" s="623">
        <v>269</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135690</v>
      </c>
      <c r="CS39" s="653"/>
      <c r="CT39" s="653"/>
      <c r="CU39" s="653"/>
      <c r="CV39" s="653"/>
      <c r="CW39" s="653"/>
      <c r="CX39" s="653"/>
      <c r="CY39" s="654"/>
      <c r="CZ39" s="628">
        <v>4.9000000000000004</v>
      </c>
      <c r="DA39" s="655"/>
      <c r="DB39" s="655"/>
      <c r="DC39" s="658"/>
      <c r="DD39" s="632">
        <v>132954</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331</v>
      </c>
      <c r="C40" s="621"/>
      <c r="D40" s="621"/>
      <c r="E40" s="621"/>
      <c r="F40" s="621"/>
      <c r="G40" s="621"/>
      <c r="H40" s="621"/>
      <c r="I40" s="621"/>
      <c r="J40" s="621"/>
      <c r="K40" s="621"/>
      <c r="L40" s="621"/>
      <c r="M40" s="621"/>
      <c r="N40" s="621"/>
      <c r="O40" s="621"/>
      <c r="P40" s="621"/>
      <c r="Q40" s="622"/>
      <c r="R40" s="623">
        <v>5399</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9" t="s">
        <v>332</v>
      </c>
      <c r="AR40" s="690"/>
      <c r="AS40" s="690"/>
      <c r="AT40" s="690"/>
      <c r="AU40" s="690"/>
      <c r="AV40" s="690"/>
      <c r="AW40" s="690"/>
      <c r="AX40" s="690"/>
      <c r="AY40" s="691"/>
      <c r="AZ40" s="623" t="s">
        <v>122</v>
      </c>
      <c r="BA40" s="624"/>
      <c r="BB40" s="624"/>
      <c r="BC40" s="624"/>
      <c r="BD40" s="653"/>
      <c r="BE40" s="653"/>
      <c r="BF40" s="669"/>
      <c r="BG40" s="673" t="s">
        <v>333</v>
      </c>
      <c r="BH40" s="674"/>
      <c r="BI40" s="674"/>
      <c r="BJ40" s="674"/>
      <c r="BK40" s="674"/>
      <c r="BL40" s="223"/>
      <c r="BM40" s="621" t="s">
        <v>334</v>
      </c>
      <c r="BN40" s="621"/>
      <c r="BO40" s="621"/>
      <c r="BP40" s="621"/>
      <c r="BQ40" s="621"/>
      <c r="BR40" s="621"/>
      <c r="BS40" s="621"/>
      <c r="BT40" s="621"/>
      <c r="BU40" s="622"/>
      <c r="BV40" s="623">
        <v>146</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37760</v>
      </c>
      <c r="CS40" s="624"/>
      <c r="CT40" s="624"/>
      <c r="CU40" s="624"/>
      <c r="CV40" s="624"/>
      <c r="CW40" s="624"/>
      <c r="CX40" s="624"/>
      <c r="CY40" s="625"/>
      <c r="CZ40" s="628">
        <v>1.4</v>
      </c>
      <c r="DA40" s="655"/>
      <c r="DB40" s="655"/>
      <c r="DC40" s="658"/>
      <c r="DD40" s="632">
        <v>8760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x14ac:dyDescent="0.15">
      <c r="B41" s="644" t="s">
        <v>336</v>
      </c>
      <c r="C41" s="645"/>
      <c r="D41" s="645"/>
      <c r="E41" s="645"/>
      <c r="F41" s="645"/>
      <c r="G41" s="645"/>
      <c r="H41" s="645"/>
      <c r="I41" s="645"/>
      <c r="J41" s="645"/>
      <c r="K41" s="645"/>
      <c r="L41" s="645"/>
      <c r="M41" s="645"/>
      <c r="N41" s="645"/>
      <c r="O41" s="645"/>
      <c r="P41" s="645"/>
      <c r="Q41" s="646"/>
      <c r="R41" s="698">
        <v>2830792</v>
      </c>
      <c r="S41" s="699"/>
      <c r="T41" s="699"/>
      <c r="U41" s="699"/>
      <c r="V41" s="699"/>
      <c r="W41" s="699"/>
      <c r="X41" s="699"/>
      <c r="Y41" s="700"/>
      <c r="Z41" s="701">
        <v>100</v>
      </c>
      <c r="AA41" s="701"/>
      <c r="AB41" s="701"/>
      <c r="AC41" s="701"/>
      <c r="AD41" s="702">
        <v>1612431</v>
      </c>
      <c r="AE41" s="702"/>
      <c r="AF41" s="702"/>
      <c r="AG41" s="702"/>
      <c r="AH41" s="702"/>
      <c r="AI41" s="702"/>
      <c r="AJ41" s="702"/>
      <c r="AK41" s="702"/>
      <c r="AL41" s="703">
        <v>100</v>
      </c>
      <c r="AM41" s="683"/>
      <c r="AN41" s="683"/>
      <c r="AO41" s="704"/>
      <c r="AQ41" s="689" t="s">
        <v>337</v>
      </c>
      <c r="AR41" s="690"/>
      <c r="AS41" s="690"/>
      <c r="AT41" s="690"/>
      <c r="AU41" s="690"/>
      <c r="AV41" s="690"/>
      <c r="AW41" s="690"/>
      <c r="AX41" s="690"/>
      <c r="AY41" s="691"/>
      <c r="AZ41" s="623">
        <v>14083</v>
      </c>
      <c r="BA41" s="624"/>
      <c r="BB41" s="624"/>
      <c r="BC41" s="624"/>
      <c r="BD41" s="653"/>
      <c r="BE41" s="653"/>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340</v>
      </c>
      <c r="AR42" s="706"/>
      <c r="AS42" s="706"/>
      <c r="AT42" s="706"/>
      <c r="AU42" s="706"/>
      <c r="AV42" s="706"/>
      <c r="AW42" s="706"/>
      <c r="AX42" s="706"/>
      <c r="AY42" s="707"/>
      <c r="AZ42" s="698">
        <v>67304</v>
      </c>
      <c r="BA42" s="699"/>
      <c r="BB42" s="699"/>
      <c r="BC42" s="699"/>
      <c r="BD42" s="682"/>
      <c r="BE42" s="682"/>
      <c r="BF42" s="684"/>
      <c r="BG42" s="675"/>
      <c r="BH42" s="676"/>
      <c r="BI42" s="676"/>
      <c r="BJ42" s="676"/>
      <c r="BK42" s="676"/>
      <c r="BL42" s="224"/>
      <c r="BM42" s="645" t="s">
        <v>341</v>
      </c>
      <c r="BN42" s="645"/>
      <c r="BO42" s="645"/>
      <c r="BP42" s="645"/>
      <c r="BQ42" s="645"/>
      <c r="BR42" s="645"/>
      <c r="BS42" s="645"/>
      <c r="BT42" s="645"/>
      <c r="BU42" s="646"/>
      <c r="BV42" s="698">
        <v>389</v>
      </c>
      <c r="BW42" s="699"/>
      <c r="BX42" s="699"/>
      <c r="BY42" s="699"/>
      <c r="BZ42" s="699"/>
      <c r="CA42" s="699"/>
      <c r="CB42" s="708"/>
      <c r="CD42" s="620" t="s">
        <v>342</v>
      </c>
      <c r="CE42" s="621"/>
      <c r="CF42" s="621"/>
      <c r="CG42" s="621"/>
      <c r="CH42" s="621"/>
      <c r="CI42" s="621"/>
      <c r="CJ42" s="621"/>
      <c r="CK42" s="621"/>
      <c r="CL42" s="621"/>
      <c r="CM42" s="621"/>
      <c r="CN42" s="621"/>
      <c r="CO42" s="621"/>
      <c r="CP42" s="621"/>
      <c r="CQ42" s="622"/>
      <c r="CR42" s="623">
        <v>418655</v>
      </c>
      <c r="CS42" s="653"/>
      <c r="CT42" s="653"/>
      <c r="CU42" s="653"/>
      <c r="CV42" s="653"/>
      <c r="CW42" s="653"/>
      <c r="CX42" s="653"/>
      <c r="CY42" s="654"/>
      <c r="CZ42" s="628">
        <v>15</v>
      </c>
      <c r="DA42" s="655"/>
      <c r="DB42" s="655"/>
      <c r="DC42" s="658"/>
      <c r="DD42" s="632">
        <v>50876</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1156</v>
      </c>
      <c r="CS43" s="653"/>
      <c r="CT43" s="653"/>
      <c r="CU43" s="653"/>
      <c r="CV43" s="653"/>
      <c r="CW43" s="653"/>
      <c r="CX43" s="653"/>
      <c r="CY43" s="654"/>
      <c r="CZ43" s="628">
        <v>0</v>
      </c>
      <c r="DA43" s="655"/>
      <c r="DB43" s="655"/>
      <c r="DC43" s="658"/>
      <c r="DD43" s="632">
        <v>1156</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236285</v>
      </c>
      <c r="CS44" s="624"/>
      <c r="CT44" s="624"/>
      <c r="CU44" s="624"/>
      <c r="CV44" s="624"/>
      <c r="CW44" s="624"/>
      <c r="CX44" s="624"/>
      <c r="CY44" s="625"/>
      <c r="CZ44" s="628">
        <v>8.5</v>
      </c>
      <c r="DA44" s="629"/>
      <c r="DB44" s="629"/>
      <c r="DC44" s="635"/>
      <c r="DD44" s="632">
        <v>36960</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136933</v>
      </c>
      <c r="CS45" s="653"/>
      <c r="CT45" s="653"/>
      <c r="CU45" s="653"/>
      <c r="CV45" s="653"/>
      <c r="CW45" s="653"/>
      <c r="CX45" s="653"/>
      <c r="CY45" s="654"/>
      <c r="CZ45" s="628">
        <v>4.9000000000000004</v>
      </c>
      <c r="DA45" s="655"/>
      <c r="DB45" s="655"/>
      <c r="DC45" s="658"/>
      <c r="DD45" s="632">
        <v>17908</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99352</v>
      </c>
      <c r="CS46" s="624"/>
      <c r="CT46" s="624"/>
      <c r="CU46" s="624"/>
      <c r="CV46" s="624"/>
      <c r="CW46" s="624"/>
      <c r="CX46" s="624"/>
      <c r="CY46" s="625"/>
      <c r="CZ46" s="628">
        <v>3.6</v>
      </c>
      <c r="DA46" s="629"/>
      <c r="DB46" s="629"/>
      <c r="DC46" s="635"/>
      <c r="DD46" s="632">
        <v>19052</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182370</v>
      </c>
      <c r="CS47" s="653"/>
      <c r="CT47" s="653"/>
      <c r="CU47" s="653"/>
      <c r="CV47" s="653"/>
      <c r="CW47" s="653"/>
      <c r="CX47" s="653"/>
      <c r="CY47" s="654"/>
      <c r="CZ47" s="628">
        <v>6.5</v>
      </c>
      <c r="DA47" s="655"/>
      <c r="DB47" s="655"/>
      <c r="DC47" s="658"/>
      <c r="DD47" s="632">
        <v>13916</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352</v>
      </c>
      <c r="CE49" s="645"/>
      <c r="CF49" s="645"/>
      <c r="CG49" s="645"/>
      <c r="CH49" s="645"/>
      <c r="CI49" s="645"/>
      <c r="CJ49" s="645"/>
      <c r="CK49" s="645"/>
      <c r="CL49" s="645"/>
      <c r="CM49" s="645"/>
      <c r="CN49" s="645"/>
      <c r="CO49" s="645"/>
      <c r="CP49" s="645"/>
      <c r="CQ49" s="646"/>
      <c r="CR49" s="698">
        <v>2795996</v>
      </c>
      <c r="CS49" s="682"/>
      <c r="CT49" s="682"/>
      <c r="CU49" s="682"/>
      <c r="CV49" s="682"/>
      <c r="CW49" s="682"/>
      <c r="CX49" s="682"/>
      <c r="CY49" s="711"/>
      <c r="CZ49" s="703">
        <v>100</v>
      </c>
      <c r="DA49" s="712"/>
      <c r="DB49" s="712"/>
      <c r="DC49" s="713"/>
      <c r="DD49" s="714">
        <v>1947103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RWryyitApxXbMuZEp18MCqJVGH+HXJU/okvK0e1pyTruNf9fwW8aTBWgm6UG2NCdS0tQ4+0zWv4Hdxm0NTRB9A==" saltValue="MSv1HW2HQtpAPsSsRqOtS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108" zoomScale="70" zoomScaleNormal="25" zoomScaleSheetLayoutView="70" workbookViewId="0">
      <selection activeCell="BE64" sqref="BE6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2831</v>
      </c>
      <c r="R7" s="753"/>
      <c r="S7" s="753"/>
      <c r="T7" s="753"/>
      <c r="U7" s="753"/>
      <c r="V7" s="753">
        <v>2796</v>
      </c>
      <c r="W7" s="753"/>
      <c r="X7" s="753"/>
      <c r="Y7" s="753"/>
      <c r="Z7" s="753"/>
      <c r="AA7" s="753">
        <v>35</v>
      </c>
      <c r="AB7" s="753"/>
      <c r="AC7" s="753"/>
      <c r="AD7" s="753"/>
      <c r="AE7" s="754"/>
      <c r="AF7" s="755">
        <v>12</v>
      </c>
      <c r="AG7" s="756"/>
      <c r="AH7" s="756"/>
      <c r="AI7" s="756"/>
      <c r="AJ7" s="757"/>
      <c r="AK7" s="758">
        <v>177</v>
      </c>
      <c r="AL7" s="759"/>
      <c r="AM7" s="759"/>
      <c r="AN7" s="759"/>
      <c r="AO7" s="759"/>
      <c r="AP7" s="759">
        <v>2239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549</v>
      </c>
      <c r="BT7" s="747"/>
      <c r="BU7" s="747"/>
      <c r="BV7" s="747"/>
      <c r="BW7" s="747"/>
      <c r="BX7" s="747"/>
      <c r="BY7" s="747"/>
      <c r="BZ7" s="747"/>
      <c r="CA7" s="747"/>
      <c r="CB7" s="747"/>
      <c r="CC7" s="747"/>
      <c r="CD7" s="747"/>
      <c r="CE7" s="747"/>
      <c r="CF7" s="747"/>
      <c r="CG7" s="762"/>
      <c r="CH7" s="743">
        <v>0</v>
      </c>
      <c r="CI7" s="744"/>
      <c r="CJ7" s="744"/>
      <c r="CK7" s="744"/>
      <c r="CL7" s="745"/>
      <c r="CM7" s="743">
        <v>11</v>
      </c>
      <c r="CN7" s="744"/>
      <c r="CO7" s="744"/>
      <c r="CP7" s="744"/>
      <c r="CQ7" s="745"/>
      <c r="CR7" s="743">
        <v>6</v>
      </c>
      <c r="CS7" s="744"/>
      <c r="CT7" s="744"/>
      <c r="CU7" s="744"/>
      <c r="CV7" s="745"/>
      <c r="CW7" s="743" t="s">
        <v>548</v>
      </c>
      <c r="CX7" s="744"/>
      <c r="CY7" s="744"/>
      <c r="CZ7" s="744"/>
      <c r="DA7" s="745"/>
      <c r="DB7" s="743" t="s">
        <v>548</v>
      </c>
      <c r="DC7" s="744"/>
      <c r="DD7" s="744"/>
      <c r="DE7" s="744"/>
      <c r="DF7" s="745"/>
      <c r="DG7" s="743" t="s">
        <v>548</v>
      </c>
      <c r="DH7" s="744"/>
      <c r="DI7" s="744"/>
      <c r="DJ7" s="744"/>
      <c r="DK7" s="745"/>
      <c r="DL7" s="743" t="s">
        <v>548</v>
      </c>
      <c r="DM7" s="744"/>
      <c r="DN7" s="744"/>
      <c r="DO7" s="744"/>
      <c r="DP7" s="745"/>
      <c r="DQ7" s="743" t="s">
        <v>548</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2831</v>
      </c>
      <c r="R23" s="793"/>
      <c r="S23" s="793"/>
      <c r="T23" s="793"/>
      <c r="U23" s="793"/>
      <c r="V23" s="793">
        <v>2796</v>
      </c>
      <c r="W23" s="793"/>
      <c r="X23" s="793"/>
      <c r="Y23" s="793"/>
      <c r="Z23" s="793"/>
      <c r="AA23" s="793">
        <v>35</v>
      </c>
      <c r="AB23" s="793"/>
      <c r="AC23" s="793"/>
      <c r="AD23" s="793"/>
      <c r="AE23" s="794"/>
      <c r="AF23" s="795">
        <v>12</v>
      </c>
      <c r="AG23" s="793"/>
      <c r="AH23" s="793"/>
      <c r="AI23" s="793"/>
      <c r="AJ23" s="796"/>
      <c r="AK23" s="797"/>
      <c r="AL23" s="798"/>
      <c r="AM23" s="798"/>
      <c r="AN23" s="798"/>
      <c r="AO23" s="798"/>
      <c r="AP23" s="793">
        <v>2239</v>
      </c>
      <c r="AQ23" s="793"/>
      <c r="AR23" s="793"/>
      <c r="AS23" s="793"/>
      <c r="AT23" s="793"/>
      <c r="AU23" s="809" t="s">
        <v>555</v>
      </c>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180</v>
      </c>
      <c r="R28" s="823"/>
      <c r="S28" s="823"/>
      <c r="T28" s="823"/>
      <c r="U28" s="823"/>
      <c r="V28" s="823">
        <v>171</v>
      </c>
      <c r="W28" s="823"/>
      <c r="X28" s="823"/>
      <c r="Y28" s="823"/>
      <c r="Z28" s="823"/>
      <c r="AA28" s="823">
        <v>9</v>
      </c>
      <c r="AB28" s="823"/>
      <c r="AC28" s="823"/>
      <c r="AD28" s="823"/>
      <c r="AE28" s="824"/>
      <c r="AF28" s="825">
        <v>9</v>
      </c>
      <c r="AG28" s="823"/>
      <c r="AH28" s="823"/>
      <c r="AI28" s="823"/>
      <c r="AJ28" s="826"/>
      <c r="AK28" s="827">
        <v>19</v>
      </c>
      <c r="AL28" s="828"/>
      <c r="AM28" s="828"/>
      <c r="AN28" s="828"/>
      <c r="AO28" s="828"/>
      <c r="AP28" s="828" t="s">
        <v>555</v>
      </c>
      <c r="AQ28" s="828"/>
      <c r="AR28" s="828"/>
      <c r="AS28" s="828"/>
      <c r="AT28" s="828"/>
      <c r="AU28" s="828" t="s">
        <v>555</v>
      </c>
      <c r="AV28" s="828"/>
      <c r="AW28" s="828"/>
      <c r="AX28" s="828"/>
      <c r="AY28" s="828"/>
      <c r="AZ28" s="829" t="s">
        <v>555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215</v>
      </c>
      <c r="R29" s="784"/>
      <c r="S29" s="784"/>
      <c r="T29" s="784"/>
      <c r="U29" s="784"/>
      <c r="V29" s="784">
        <v>196</v>
      </c>
      <c r="W29" s="784"/>
      <c r="X29" s="784"/>
      <c r="Y29" s="784"/>
      <c r="Z29" s="784"/>
      <c r="AA29" s="784">
        <v>19</v>
      </c>
      <c r="AB29" s="784"/>
      <c r="AC29" s="784"/>
      <c r="AD29" s="784"/>
      <c r="AE29" s="785"/>
      <c r="AF29" s="786">
        <v>19</v>
      </c>
      <c r="AG29" s="787"/>
      <c r="AH29" s="787"/>
      <c r="AI29" s="787"/>
      <c r="AJ29" s="788"/>
      <c r="AK29" s="834">
        <v>61</v>
      </c>
      <c r="AL29" s="830"/>
      <c r="AM29" s="830"/>
      <c r="AN29" s="830"/>
      <c r="AO29" s="830"/>
      <c r="AP29" s="830" t="s">
        <v>555</v>
      </c>
      <c r="AQ29" s="830"/>
      <c r="AR29" s="830"/>
      <c r="AS29" s="830"/>
      <c r="AT29" s="830"/>
      <c r="AU29" s="830" t="s">
        <v>555</v>
      </c>
      <c r="AV29" s="830"/>
      <c r="AW29" s="830"/>
      <c r="AX29" s="830"/>
      <c r="AY29" s="830"/>
      <c r="AZ29" s="831" t="s">
        <v>555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24</v>
      </c>
      <c r="R30" s="784"/>
      <c r="S30" s="784"/>
      <c r="T30" s="784"/>
      <c r="U30" s="784"/>
      <c r="V30" s="784">
        <v>24</v>
      </c>
      <c r="W30" s="784"/>
      <c r="X30" s="784"/>
      <c r="Y30" s="784"/>
      <c r="Z30" s="784"/>
      <c r="AA30" s="784" t="s">
        <v>555</v>
      </c>
      <c r="AB30" s="784"/>
      <c r="AC30" s="784"/>
      <c r="AD30" s="784"/>
      <c r="AE30" s="785"/>
      <c r="AF30" s="786">
        <v>0</v>
      </c>
      <c r="AG30" s="787"/>
      <c r="AH30" s="787"/>
      <c r="AI30" s="787"/>
      <c r="AJ30" s="788"/>
      <c r="AK30" s="834">
        <v>8</v>
      </c>
      <c r="AL30" s="830"/>
      <c r="AM30" s="830"/>
      <c r="AN30" s="830"/>
      <c r="AO30" s="830"/>
      <c r="AP30" s="830" t="s">
        <v>555</v>
      </c>
      <c r="AQ30" s="830"/>
      <c r="AR30" s="830"/>
      <c r="AS30" s="830"/>
      <c r="AT30" s="830"/>
      <c r="AU30" s="830" t="s">
        <v>555</v>
      </c>
      <c r="AV30" s="830"/>
      <c r="AW30" s="830"/>
      <c r="AX30" s="830"/>
      <c r="AY30" s="830"/>
      <c r="AZ30" s="831" t="s">
        <v>555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t="s">
        <v>555</v>
      </c>
      <c r="R31" s="784"/>
      <c r="S31" s="784"/>
      <c r="T31" s="784"/>
      <c r="U31" s="784"/>
      <c r="V31" s="784" t="s">
        <v>555</v>
      </c>
      <c r="W31" s="784"/>
      <c r="X31" s="784"/>
      <c r="Y31" s="784"/>
      <c r="Z31" s="784"/>
      <c r="AA31" s="784" t="s">
        <v>555</v>
      </c>
      <c r="AB31" s="784"/>
      <c r="AC31" s="784"/>
      <c r="AD31" s="784"/>
      <c r="AE31" s="785"/>
      <c r="AF31" s="786">
        <v>7</v>
      </c>
      <c r="AG31" s="787"/>
      <c r="AH31" s="787"/>
      <c r="AI31" s="787"/>
      <c r="AJ31" s="788"/>
      <c r="AK31" s="834">
        <v>101</v>
      </c>
      <c r="AL31" s="830"/>
      <c r="AM31" s="830"/>
      <c r="AN31" s="830"/>
      <c r="AO31" s="830"/>
      <c r="AP31" s="830">
        <v>669</v>
      </c>
      <c r="AQ31" s="830"/>
      <c r="AR31" s="830"/>
      <c r="AS31" s="830"/>
      <c r="AT31" s="830"/>
      <c r="AU31" s="830">
        <v>561</v>
      </c>
      <c r="AV31" s="830"/>
      <c r="AW31" s="830"/>
      <c r="AX31" s="830"/>
      <c r="AY31" s="830"/>
      <c r="AZ31" s="831" t="s">
        <v>555</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t="s">
        <v>555</v>
      </c>
      <c r="R32" s="784"/>
      <c r="S32" s="784"/>
      <c r="T32" s="784"/>
      <c r="U32" s="784"/>
      <c r="V32" s="784" t="s">
        <v>555</v>
      </c>
      <c r="W32" s="784"/>
      <c r="X32" s="784"/>
      <c r="Y32" s="784"/>
      <c r="Z32" s="784"/>
      <c r="AA32" s="784" t="s">
        <v>555</v>
      </c>
      <c r="AB32" s="784"/>
      <c r="AC32" s="784"/>
      <c r="AD32" s="784"/>
      <c r="AE32" s="785"/>
      <c r="AF32" s="786">
        <v>6</v>
      </c>
      <c r="AG32" s="787"/>
      <c r="AH32" s="787"/>
      <c r="AI32" s="787"/>
      <c r="AJ32" s="788"/>
      <c r="AK32" s="834">
        <v>74</v>
      </c>
      <c r="AL32" s="830"/>
      <c r="AM32" s="830"/>
      <c r="AN32" s="830"/>
      <c r="AO32" s="830"/>
      <c r="AP32" s="830">
        <v>436</v>
      </c>
      <c r="AQ32" s="830"/>
      <c r="AR32" s="830"/>
      <c r="AS32" s="830"/>
      <c r="AT32" s="830"/>
      <c r="AU32" s="830">
        <v>376</v>
      </c>
      <c r="AV32" s="830"/>
      <c r="AW32" s="830"/>
      <c r="AX32" s="830"/>
      <c r="AY32" s="830"/>
      <c r="AZ32" s="831" t="s">
        <v>555</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40</v>
      </c>
      <c r="AG63" s="844"/>
      <c r="AH63" s="844"/>
      <c r="AI63" s="844"/>
      <c r="AJ63" s="845"/>
      <c r="AK63" s="846"/>
      <c r="AL63" s="841"/>
      <c r="AM63" s="841"/>
      <c r="AN63" s="841"/>
      <c r="AO63" s="841"/>
      <c r="AP63" s="844">
        <v>1105</v>
      </c>
      <c r="AQ63" s="844"/>
      <c r="AR63" s="844"/>
      <c r="AS63" s="844"/>
      <c r="AT63" s="844"/>
      <c r="AU63" s="844">
        <v>937</v>
      </c>
      <c r="AV63" s="844"/>
      <c r="AW63" s="844"/>
      <c r="AX63" s="844"/>
      <c r="AY63" s="844"/>
      <c r="AZ63" s="848"/>
      <c r="BA63" s="848"/>
      <c r="BB63" s="848"/>
      <c r="BC63" s="848"/>
      <c r="BD63" s="848"/>
      <c r="BE63" s="849" t="s">
        <v>555</v>
      </c>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546</v>
      </c>
      <c r="C68" s="870"/>
      <c r="D68" s="870"/>
      <c r="E68" s="870"/>
      <c r="F68" s="870"/>
      <c r="G68" s="870"/>
      <c r="H68" s="870"/>
      <c r="I68" s="870"/>
      <c r="J68" s="870"/>
      <c r="K68" s="870"/>
      <c r="L68" s="870"/>
      <c r="M68" s="870"/>
      <c r="N68" s="870"/>
      <c r="O68" s="870"/>
      <c r="P68" s="871"/>
      <c r="Q68" s="872">
        <v>1162</v>
      </c>
      <c r="R68" s="866"/>
      <c r="S68" s="866"/>
      <c r="T68" s="866"/>
      <c r="U68" s="866"/>
      <c r="V68" s="866">
        <v>1138</v>
      </c>
      <c r="W68" s="866"/>
      <c r="X68" s="866"/>
      <c r="Y68" s="866"/>
      <c r="Z68" s="866"/>
      <c r="AA68" s="866">
        <v>24</v>
      </c>
      <c r="AB68" s="866"/>
      <c r="AC68" s="866"/>
      <c r="AD68" s="866"/>
      <c r="AE68" s="866"/>
      <c r="AF68" s="866">
        <v>24</v>
      </c>
      <c r="AG68" s="866"/>
      <c r="AH68" s="866"/>
      <c r="AI68" s="866"/>
      <c r="AJ68" s="866"/>
      <c r="AK68" s="866" t="s">
        <v>548</v>
      </c>
      <c r="AL68" s="866"/>
      <c r="AM68" s="866"/>
      <c r="AN68" s="866"/>
      <c r="AO68" s="866"/>
      <c r="AP68" s="866" t="s">
        <v>548</v>
      </c>
      <c r="AQ68" s="866"/>
      <c r="AR68" s="866"/>
      <c r="AS68" s="866"/>
      <c r="AT68" s="866"/>
      <c r="AU68" s="866" t="s">
        <v>548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547</v>
      </c>
      <c r="C69" s="874"/>
      <c r="D69" s="874"/>
      <c r="E69" s="874"/>
      <c r="F69" s="874"/>
      <c r="G69" s="874"/>
      <c r="H69" s="874"/>
      <c r="I69" s="874"/>
      <c r="J69" s="874"/>
      <c r="K69" s="874"/>
      <c r="L69" s="874"/>
      <c r="M69" s="874"/>
      <c r="N69" s="874"/>
      <c r="O69" s="874"/>
      <c r="P69" s="875"/>
      <c r="Q69" s="876">
        <v>1008</v>
      </c>
      <c r="R69" s="830"/>
      <c r="S69" s="830"/>
      <c r="T69" s="830"/>
      <c r="U69" s="830"/>
      <c r="V69" s="830">
        <v>970</v>
      </c>
      <c r="W69" s="830"/>
      <c r="X69" s="830"/>
      <c r="Y69" s="830"/>
      <c r="Z69" s="830"/>
      <c r="AA69" s="830">
        <v>38</v>
      </c>
      <c r="AB69" s="830"/>
      <c r="AC69" s="830"/>
      <c r="AD69" s="830"/>
      <c r="AE69" s="830"/>
      <c r="AF69" s="830">
        <v>38</v>
      </c>
      <c r="AG69" s="830"/>
      <c r="AH69" s="830"/>
      <c r="AI69" s="830"/>
      <c r="AJ69" s="830"/>
      <c r="AK69" s="830" t="s">
        <v>548</v>
      </c>
      <c r="AL69" s="830"/>
      <c r="AM69" s="830"/>
      <c r="AN69" s="830"/>
      <c r="AO69" s="830"/>
      <c r="AP69" s="830">
        <v>35</v>
      </c>
      <c r="AQ69" s="830"/>
      <c r="AR69" s="830"/>
      <c r="AS69" s="830"/>
      <c r="AT69" s="830"/>
      <c r="AU69" s="830" t="s">
        <v>548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62</v>
      </c>
      <c r="AG88" s="844"/>
      <c r="AH88" s="844"/>
      <c r="AI88" s="844"/>
      <c r="AJ88" s="844"/>
      <c r="AK88" s="841"/>
      <c r="AL88" s="841"/>
      <c r="AM88" s="841"/>
      <c r="AN88" s="841"/>
      <c r="AO88" s="841"/>
      <c r="AP88" s="844">
        <v>35</v>
      </c>
      <c r="AQ88" s="844"/>
      <c r="AR88" s="844"/>
      <c r="AS88" s="844"/>
      <c r="AT88" s="844"/>
      <c r="AU88" s="844" t="s">
        <v>548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6</v>
      </c>
      <c r="CS102" s="852"/>
      <c r="CT102" s="852"/>
      <c r="CU102" s="852"/>
      <c r="CV102" s="891"/>
      <c r="CW102" s="890" t="s">
        <v>548</v>
      </c>
      <c r="CX102" s="852"/>
      <c r="CY102" s="852"/>
      <c r="CZ102" s="852"/>
      <c r="DA102" s="891"/>
      <c r="DB102" s="890" t="s">
        <v>548</v>
      </c>
      <c r="DC102" s="852"/>
      <c r="DD102" s="852"/>
      <c r="DE102" s="852"/>
      <c r="DF102" s="891"/>
      <c r="DG102" s="890" t="s">
        <v>548</v>
      </c>
      <c r="DH102" s="852"/>
      <c r="DI102" s="852"/>
      <c r="DJ102" s="852"/>
      <c r="DK102" s="891"/>
      <c r="DL102" s="890" t="s">
        <v>548</v>
      </c>
      <c r="DM102" s="852"/>
      <c r="DN102" s="852"/>
      <c r="DO102" s="852"/>
      <c r="DP102" s="891"/>
      <c r="DQ102" s="890" t="s">
        <v>548</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295</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295</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295</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234036</v>
      </c>
      <c r="AB110" s="900"/>
      <c r="AC110" s="900"/>
      <c r="AD110" s="900"/>
      <c r="AE110" s="901"/>
      <c r="AF110" s="902">
        <v>250617</v>
      </c>
      <c r="AG110" s="900"/>
      <c r="AH110" s="900"/>
      <c r="AI110" s="900"/>
      <c r="AJ110" s="901"/>
      <c r="AK110" s="902">
        <v>238182</v>
      </c>
      <c r="AL110" s="900"/>
      <c r="AM110" s="900"/>
      <c r="AN110" s="900"/>
      <c r="AO110" s="901"/>
      <c r="AP110" s="903">
        <v>17.5</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2206644</v>
      </c>
      <c r="BR110" s="931"/>
      <c r="BS110" s="931"/>
      <c r="BT110" s="931"/>
      <c r="BU110" s="931"/>
      <c r="BV110" s="931">
        <v>2158420</v>
      </c>
      <c r="BW110" s="931"/>
      <c r="BX110" s="931"/>
      <c r="BY110" s="931"/>
      <c r="BZ110" s="931"/>
      <c r="CA110" s="931">
        <v>2238539</v>
      </c>
      <c r="CB110" s="931"/>
      <c r="CC110" s="931"/>
      <c r="CD110" s="931"/>
      <c r="CE110" s="931"/>
      <c r="CF110" s="944">
        <v>164.4</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6461</v>
      </c>
      <c r="BR111" s="926"/>
      <c r="BS111" s="926"/>
      <c r="BT111" s="926"/>
      <c r="BU111" s="926"/>
      <c r="BV111" s="926">
        <v>2210</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1011277</v>
      </c>
      <c r="BR112" s="926"/>
      <c r="BS112" s="926"/>
      <c r="BT112" s="926"/>
      <c r="BU112" s="926"/>
      <c r="BV112" s="926">
        <v>989862</v>
      </c>
      <c r="BW112" s="926"/>
      <c r="BX112" s="926"/>
      <c r="BY112" s="926"/>
      <c r="BZ112" s="926"/>
      <c r="CA112" s="926">
        <v>936803</v>
      </c>
      <c r="CB112" s="926"/>
      <c r="CC112" s="926"/>
      <c r="CD112" s="926"/>
      <c r="CE112" s="926"/>
      <c r="CF112" s="920">
        <v>68.8</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98055</v>
      </c>
      <c r="AB113" s="938"/>
      <c r="AC113" s="938"/>
      <c r="AD113" s="938"/>
      <c r="AE113" s="939"/>
      <c r="AF113" s="940">
        <v>106155</v>
      </c>
      <c r="AG113" s="938"/>
      <c r="AH113" s="938"/>
      <c r="AI113" s="938"/>
      <c r="AJ113" s="939"/>
      <c r="AK113" s="940">
        <v>106746</v>
      </c>
      <c r="AL113" s="938"/>
      <c r="AM113" s="938"/>
      <c r="AN113" s="938"/>
      <c r="AO113" s="939"/>
      <c r="AP113" s="941">
        <v>7.8</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947</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2755</v>
      </c>
      <c r="AB114" s="959"/>
      <c r="AC114" s="959"/>
      <c r="AD114" s="959"/>
      <c r="AE114" s="960"/>
      <c r="AF114" s="961">
        <v>952</v>
      </c>
      <c r="AG114" s="959"/>
      <c r="AH114" s="959"/>
      <c r="AI114" s="959"/>
      <c r="AJ114" s="960"/>
      <c r="AK114" s="961">
        <v>32</v>
      </c>
      <c r="AL114" s="959"/>
      <c r="AM114" s="959"/>
      <c r="AN114" s="959"/>
      <c r="AO114" s="960"/>
      <c r="AP114" s="962">
        <v>0</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386440</v>
      </c>
      <c r="BR114" s="926"/>
      <c r="BS114" s="926"/>
      <c r="BT114" s="926"/>
      <c r="BU114" s="926"/>
      <c r="BV114" s="926">
        <v>338538</v>
      </c>
      <c r="BW114" s="926"/>
      <c r="BX114" s="926"/>
      <c r="BY114" s="926"/>
      <c r="BZ114" s="926"/>
      <c r="CA114" s="926">
        <v>363338</v>
      </c>
      <c r="CB114" s="926"/>
      <c r="CC114" s="926"/>
      <c r="CD114" s="926"/>
      <c r="CE114" s="926"/>
      <c r="CF114" s="920">
        <v>26.7</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190</v>
      </c>
      <c r="AB115" s="938"/>
      <c r="AC115" s="938"/>
      <c r="AD115" s="938"/>
      <c r="AE115" s="939"/>
      <c r="AF115" s="940">
        <v>171</v>
      </c>
      <c r="AG115" s="938"/>
      <c r="AH115" s="938"/>
      <c r="AI115" s="938"/>
      <c r="AJ115" s="939"/>
      <c r="AK115" s="940">
        <v>132</v>
      </c>
      <c r="AL115" s="938"/>
      <c r="AM115" s="938"/>
      <c r="AN115" s="938"/>
      <c r="AO115" s="939"/>
      <c r="AP115" s="941">
        <v>0</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335036</v>
      </c>
      <c r="AB117" s="979"/>
      <c r="AC117" s="979"/>
      <c r="AD117" s="979"/>
      <c r="AE117" s="980"/>
      <c r="AF117" s="981">
        <v>357895</v>
      </c>
      <c r="AG117" s="979"/>
      <c r="AH117" s="979"/>
      <c r="AI117" s="979"/>
      <c r="AJ117" s="980"/>
      <c r="AK117" s="981">
        <v>345092</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295</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7"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441</v>
      </c>
      <c r="BP119" s="1005"/>
      <c r="BQ119" s="999">
        <v>3611769</v>
      </c>
      <c r="BR119" s="1000"/>
      <c r="BS119" s="1000"/>
      <c r="BT119" s="1000"/>
      <c r="BU119" s="1000"/>
      <c r="BV119" s="1000">
        <v>3489030</v>
      </c>
      <c r="BW119" s="1000"/>
      <c r="BX119" s="1000"/>
      <c r="BY119" s="1000"/>
      <c r="BZ119" s="1000"/>
      <c r="CA119" s="1000">
        <v>3538680</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6461</v>
      </c>
      <c r="DH119" s="986"/>
      <c r="DI119" s="986"/>
      <c r="DJ119" s="986"/>
      <c r="DK119" s="987"/>
      <c r="DL119" s="985">
        <v>2210</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8"/>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3499919</v>
      </c>
      <c r="BR120" s="931"/>
      <c r="BS120" s="931"/>
      <c r="BT120" s="931"/>
      <c r="BU120" s="931"/>
      <c r="BV120" s="931">
        <v>3486373</v>
      </c>
      <c r="BW120" s="931"/>
      <c r="BX120" s="931"/>
      <c r="BY120" s="931"/>
      <c r="BZ120" s="931"/>
      <c r="CA120" s="931">
        <v>3433963</v>
      </c>
      <c r="CB120" s="931"/>
      <c r="CC120" s="931"/>
      <c r="CD120" s="931"/>
      <c r="CE120" s="931"/>
      <c r="CF120" s="944">
        <v>252.2</v>
      </c>
      <c r="CG120" s="945"/>
      <c r="CH120" s="945"/>
      <c r="CI120" s="945"/>
      <c r="CJ120" s="945"/>
      <c r="CK120" s="1006" t="s">
        <v>445</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636447</v>
      </c>
      <c r="DH120" s="931"/>
      <c r="DI120" s="931"/>
      <c r="DJ120" s="931"/>
      <c r="DK120" s="931"/>
      <c r="DL120" s="931">
        <v>602054</v>
      </c>
      <c r="DM120" s="931"/>
      <c r="DN120" s="931"/>
      <c r="DO120" s="931"/>
      <c r="DP120" s="931"/>
      <c r="DQ120" s="931">
        <v>561023</v>
      </c>
      <c r="DR120" s="931"/>
      <c r="DS120" s="931"/>
      <c r="DT120" s="931"/>
      <c r="DU120" s="931"/>
      <c r="DV120" s="932">
        <v>41.2</v>
      </c>
      <c r="DW120" s="932"/>
      <c r="DX120" s="932"/>
      <c r="DY120" s="932"/>
      <c r="DZ120" s="933"/>
    </row>
    <row r="121" spans="1:130" s="230" customFormat="1" ht="26.25" customHeight="1" x14ac:dyDescent="0.15">
      <c r="A121" s="1058"/>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67076</v>
      </c>
      <c r="BR121" s="926"/>
      <c r="BS121" s="926"/>
      <c r="BT121" s="926"/>
      <c r="BU121" s="926"/>
      <c r="BV121" s="926">
        <v>60600</v>
      </c>
      <c r="BW121" s="926"/>
      <c r="BX121" s="926"/>
      <c r="BY121" s="926"/>
      <c r="BZ121" s="926"/>
      <c r="CA121" s="926">
        <v>57092</v>
      </c>
      <c r="CB121" s="926"/>
      <c r="CC121" s="926"/>
      <c r="CD121" s="926"/>
      <c r="CE121" s="926"/>
      <c r="CF121" s="920">
        <v>4.2</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374830</v>
      </c>
      <c r="DH121" s="926"/>
      <c r="DI121" s="926"/>
      <c r="DJ121" s="926"/>
      <c r="DK121" s="926"/>
      <c r="DL121" s="926">
        <v>387808</v>
      </c>
      <c r="DM121" s="926"/>
      <c r="DN121" s="926"/>
      <c r="DO121" s="926"/>
      <c r="DP121" s="926"/>
      <c r="DQ121" s="926">
        <v>375780</v>
      </c>
      <c r="DR121" s="926"/>
      <c r="DS121" s="926"/>
      <c r="DT121" s="926"/>
      <c r="DU121" s="926"/>
      <c r="DV121" s="927">
        <v>27.6</v>
      </c>
      <c r="DW121" s="927"/>
      <c r="DX121" s="927"/>
      <c r="DY121" s="927"/>
      <c r="DZ121" s="928"/>
    </row>
    <row r="122" spans="1:130" s="230" customFormat="1" ht="26.25" customHeight="1" x14ac:dyDescent="0.15">
      <c r="A122" s="1058"/>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2067031</v>
      </c>
      <c r="BR122" s="1000"/>
      <c r="BS122" s="1000"/>
      <c r="BT122" s="1000"/>
      <c r="BU122" s="1000"/>
      <c r="BV122" s="1000">
        <v>1078702</v>
      </c>
      <c r="BW122" s="1000"/>
      <c r="BX122" s="1000"/>
      <c r="BY122" s="1000"/>
      <c r="BZ122" s="1000"/>
      <c r="CA122" s="1000">
        <v>997083</v>
      </c>
      <c r="CB122" s="1000"/>
      <c r="CC122" s="1000"/>
      <c r="CD122" s="1000"/>
      <c r="CE122" s="1000"/>
      <c r="CF122" s="1017">
        <v>73.2</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8"/>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449</v>
      </c>
      <c r="BP123" s="1005"/>
      <c r="BQ123" s="1064">
        <v>5634026</v>
      </c>
      <c r="BR123" s="1031"/>
      <c r="BS123" s="1031"/>
      <c r="BT123" s="1031"/>
      <c r="BU123" s="1031"/>
      <c r="BV123" s="1031">
        <v>4625675</v>
      </c>
      <c r="BW123" s="1031"/>
      <c r="BX123" s="1031"/>
      <c r="BY123" s="1031"/>
      <c r="BZ123" s="1031"/>
      <c r="CA123" s="1031">
        <v>4488138</v>
      </c>
      <c r="CB123" s="1031"/>
      <c r="CC123" s="1031"/>
      <c r="CD123" s="1031"/>
      <c r="CE123" s="1031"/>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8"/>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450</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8"/>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8"/>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9"/>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190</v>
      </c>
      <c r="AB127" s="959"/>
      <c r="AC127" s="959"/>
      <c r="AD127" s="959"/>
      <c r="AE127" s="960"/>
      <c r="AF127" s="961">
        <v>171</v>
      </c>
      <c r="AG127" s="959"/>
      <c r="AH127" s="959"/>
      <c r="AI127" s="959"/>
      <c r="AJ127" s="960"/>
      <c r="AK127" s="961">
        <v>132</v>
      </c>
      <c r="AL127" s="959"/>
      <c r="AM127" s="959"/>
      <c r="AN127" s="959"/>
      <c r="AO127" s="960"/>
      <c r="AP127" s="962">
        <v>0</v>
      </c>
      <c r="AQ127" s="963"/>
      <c r="AR127" s="963"/>
      <c r="AS127" s="963"/>
      <c r="AT127" s="964"/>
      <c r="AU127" s="232"/>
      <c r="AV127" s="232"/>
      <c r="AW127" s="232"/>
      <c r="AX127" s="1032" t="s">
        <v>456</v>
      </c>
      <c r="AY127" s="1033"/>
      <c r="AZ127" s="1033"/>
      <c r="BA127" s="1033"/>
      <c r="BB127" s="1033"/>
      <c r="BC127" s="1033"/>
      <c r="BD127" s="1033"/>
      <c r="BE127" s="1034"/>
      <c r="BF127" s="1035" t="s">
        <v>457</v>
      </c>
      <c r="BG127" s="1033"/>
      <c r="BH127" s="1033"/>
      <c r="BI127" s="1033"/>
      <c r="BJ127" s="1033"/>
      <c r="BK127" s="1033"/>
      <c r="BL127" s="1034"/>
      <c r="BM127" s="1035" t="s">
        <v>458</v>
      </c>
      <c r="BN127" s="1033"/>
      <c r="BO127" s="1033"/>
      <c r="BP127" s="1033"/>
      <c r="BQ127" s="1033"/>
      <c r="BR127" s="1033"/>
      <c r="BS127" s="1034"/>
      <c r="BT127" s="1035" t="s">
        <v>459</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2" t="s">
        <v>461</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462</v>
      </c>
      <c r="X128" s="1044"/>
      <c r="Y128" s="1044"/>
      <c r="Z128" s="1045"/>
      <c r="AA128" s="1046">
        <v>6654</v>
      </c>
      <c r="AB128" s="1047"/>
      <c r="AC128" s="1047"/>
      <c r="AD128" s="1047"/>
      <c r="AE128" s="1048"/>
      <c r="AF128" s="1049">
        <v>6654</v>
      </c>
      <c r="AG128" s="1047"/>
      <c r="AH128" s="1047"/>
      <c r="AI128" s="1047"/>
      <c r="AJ128" s="1048"/>
      <c r="AK128" s="1049">
        <v>3626</v>
      </c>
      <c r="AL128" s="1047"/>
      <c r="AM128" s="1047"/>
      <c r="AN128" s="1047"/>
      <c r="AO128" s="1048"/>
      <c r="AP128" s="1050"/>
      <c r="AQ128" s="1051"/>
      <c r="AR128" s="1051"/>
      <c r="AS128" s="1051"/>
      <c r="AT128" s="1052"/>
      <c r="AU128" s="232"/>
      <c r="AV128" s="232"/>
      <c r="AW128" s="232"/>
      <c r="AX128" s="896" t="s">
        <v>463</v>
      </c>
      <c r="AY128" s="897"/>
      <c r="AZ128" s="897"/>
      <c r="BA128" s="897"/>
      <c r="BB128" s="897"/>
      <c r="BC128" s="897"/>
      <c r="BD128" s="897"/>
      <c r="BE128" s="898"/>
      <c r="BF128" s="1053" t="s">
        <v>122</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464</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1625583</v>
      </c>
      <c r="AB129" s="959"/>
      <c r="AC129" s="959"/>
      <c r="AD129" s="959"/>
      <c r="AE129" s="960"/>
      <c r="AF129" s="961">
        <v>1600418</v>
      </c>
      <c r="AG129" s="959"/>
      <c r="AH129" s="959"/>
      <c r="AI129" s="959"/>
      <c r="AJ129" s="960"/>
      <c r="AK129" s="961">
        <v>1596778</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241506</v>
      </c>
      <c r="AB130" s="959"/>
      <c r="AC130" s="959"/>
      <c r="AD130" s="959"/>
      <c r="AE130" s="960"/>
      <c r="AF130" s="961">
        <v>248505</v>
      </c>
      <c r="AG130" s="959"/>
      <c r="AH130" s="959"/>
      <c r="AI130" s="959"/>
      <c r="AJ130" s="960"/>
      <c r="AK130" s="961">
        <v>235176</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7.2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1384077</v>
      </c>
      <c r="AB131" s="986"/>
      <c r="AC131" s="986"/>
      <c r="AD131" s="986"/>
      <c r="AE131" s="987"/>
      <c r="AF131" s="985">
        <v>1351913</v>
      </c>
      <c r="AG131" s="986"/>
      <c r="AH131" s="986"/>
      <c r="AI131" s="986"/>
      <c r="AJ131" s="987"/>
      <c r="AK131" s="985">
        <v>1361602</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7"/>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6.2768184140000001</v>
      </c>
      <c r="AB132" s="1097"/>
      <c r="AC132" s="1097"/>
      <c r="AD132" s="1097"/>
      <c r="AE132" s="1098"/>
      <c r="AF132" s="1099">
        <v>7.599305577</v>
      </c>
      <c r="AG132" s="1097"/>
      <c r="AH132" s="1097"/>
      <c r="AI132" s="1097"/>
      <c r="AJ132" s="1098"/>
      <c r="AK132" s="1099">
        <v>7.8062458780000004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6.3</v>
      </c>
      <c r="AB133" s="1080"/>
      <c r="AC133" s="1080"/>
      <c r="AD133" s="1080"/>
      <c r="AE133" s="1081"/>
      <c r="AF133" s="1079">
        <v>6.7</v>
      </c>
      <c r="AG133" s="1080"/>
      <c r="AH133" s="1080"/>
      <c r="AI133" s="1080"/>
      <c r="AJ133" s="1081"/>
      <c r="AK133" s="1079">
        <v>7.2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PgF2HfLVcVEL7gL4+f3iUji+2LEt+80WdVfocdFdImIcUh8cF8VmJ8840DRJhFpxojCPC3MCafAFzxB8tGYTg==" saltValue="MCIDGnpceNBZi2swfFlVR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K1" zoomScaleNormal="85" zoomScaleSheetLayoutView="100" workbookViewId="0">
      <selection activeCell="BH96" sqref="BH9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za3JJAaEGG5Fz8LU0RKhpExU/BXGpjbXKZNzmLPhB3CM1gKz2AjIdE6g7EoSMwFKqhmLN2Ga4gMpFOb0aIE0w==" saltValue="tuwVymVI9GCE5fBcP9uN5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F4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ZR0IiRrmxPFTdgPdPP5KIfhkaSeGEJn9DsQCabym9mk8WeTPM9Lhm0nQcl82KXa0Bu2vuv56MQlMINll6GkVg==" saltValue="bz1D8BsylS/vrfP2iL51+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428181</v>
      </c>
      <c r="AP9" s="281">
        <v>409351</v>
      </c>
      <c r="AQ9" s="282">
        <v>243450</v>
      </c>
      <c r="AR9" s="283">
        <v>68.099999999999994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71643</v>
      </c>
      <c r="AP10" s="284">
        <v>68492</v>
      </c>
      <c r="AQ10" s="285">
        <v>36828</v>
      </c>
      <c r="AR10" s="286">
        <v>86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2575</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19895</v>
      </c>
      <c r="AP13" s="284">
        <v>19020</v>
      </c>
      <c r="AQ13" s="285">
        <v>11862</v>
      </c>
      <c r="AR13" s="286">
        <v>60.3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1156</v>
      </c>
      <c r="AP14" s="284">
        <v>1105</v>
      </c>
      <c r="AQ14" s="285">
        <v>4647</v>
      </c>
      <c r="AR14" s="286">
        <v>-76.2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-18759</v>
      </c>
      <c r="AP15" s="284">
        <v>-17934</v>
      </c>
      <c r="AQ15" s="285">
        <v>-13358</v>
      </c>
      <c r="AR15" s="286">
        <v>34.299999999999997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502116</v>
      </c>
      <c r="AP16" s="284">
        <v>480034</v>
      </c>
      <c r="AQ16" s="285">
        <v>286004</v>
      </c>
      <c r="AR16" s="286">
        <v>67.8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38.24</v>
      </c>
      <c r="AP21" s="298">
        <v>24.25</v>
      </c>
      <c r="AQ21" s="299">
        <v>13.99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94.7</v>
      </c>
      <c r="AP22" s="303">
        <v>95.4</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238182</v>
      </c>
      <c r="AP32" s="312">
        <v>227707</v>
      </c>
      <c r="AQ32" s="313">
        <v>167387</v>
      </c>
      <c r="AR32" s="314">
        <v>36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v>5</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106746</v>
      </c>
      <c r="AP35" s="312">
        <v>102052</v>
      </c>
      <c r="AQ35" s="313">
        <v>34589</v>
      </c>
      <c r="AR35" s="314">
        <v>195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32</v>
      </c>
      <c r="AP36" s="312">
        <v>31</v>
      </c>
      <c r="AQ36" s="313">
        <v>2508</v>
      </c>
      <c r="AR36" s="314">
        <v>-98.8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132</v>
      </c>
      <c r="AP37" s="312">
        <v>126</v>
      </c>
      <c r="AQ37" s="313">
        <v>1525</v>
      </c>
      <c r="AR37" s="314">
        <v>-91.7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44</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-3626</v>
      </c>
      <c r="AP39" s="312">
        <v>-3467</v>
      </c>
      <c r="AQ39" s="313">
        <v>-7489</v>
      </c>
      <c r="AR39" s="314">
        <v>-53.7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-235176</v>
      </c>
      <c r="AP40" s="312">
        <v>-224834</v>
      </c>
      <c r="AQ40" s="313">
        <v>-138932</v>
      </c>
      <c r="AR40" s="314">
        <v>61.8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106290</v>
      </c>
      <c r="AP41" s="312">
        <v>101616</v>
      </c>
      <c r="AQ41" s="313">
        <v>59636</v>
      </c>
      <c r="AR41" s="314">
        <v>70.400000000000006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315317</v>
      </c>
      <c r="AN51" s="334">
        <v>273713</v>
      </c>
      <c r="AO51" s="335">
        <v>90.5</v>
      </c>
      <c r="AP51" s="336">
        <v>268375</v>
      </c>
      <c r="AQ51" s="337">
        <v>-1.2</v>
      </c>
      <c r="AR51" s="338">
        <v>91.7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156977</v>
      </c>
      <c r="AN52" s="342">
        <v>136265</v>
      </c>
      <c r="AO52" s="343">
        <v>110.9</v>
      </c>
      <c r="AP52" s="344">
        <v>119602</v>
      </c>
      <c r="AQ52" s="345">
        <v>1.5</v>
      </c>
      <c r="AR52" s="346">
        <v>109.4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806829</v>
      </c>
      <c r="AN53" s="334">
        <v>717181</v>
      </c>
      <c r="AO53" s="335">
        <v>162</v>
      </c>
      <c r="AP53" s="336">
        <v>301035</v>
      </c>
      <c r="AQ53" s="337">
        <v>12.2</v>
      </c>
      <c r="AR53" s="338">
        <v>149.80000000000001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50494</v>
      </c>
      <c r="AN54" s="342">
        <v>44884</v>
      </c>
      <c r="AO54" s="343">
        <v>-67.099999999999994</v>
      </c>
      <c r="AP54" s="344">
        <v>154376</v>
      </c>
      <c r="AQ54" s="345">
        <v>29.1</v>
      </c>
      <c r="AR54" s="346">
        <v>-96.2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333742</v>
      </c>
      <c r="AN55" s="334">
        <v>299858</v>
      </c>
      <c r="AO55" s="335">
        <v>-58.2</v>
      </c>
      <c r="AP55" s="336">
        <v>277467</v>
      </c>
      <c r="AQ55" s="337">
        <v>-7.8</v>
      </c>
      <c r="AR55" s="338">
        <v>-50.4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37036</v>
      </c>
      <c r="AN56" s="342">
        <v>33276</v>
      </c>
      <c r="AO56" s="343">
        <v>-25.9</v>
      </c>
      <c r="AP56" s="344">
        <v>128378</v>
      </c>
      <c r="AQ56" s="345">
        <v>-16.8</v>
      </c>
      <c r="AR56" s="346">
        <v>-9.1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196489</v>
      </c>
      <c r="AN57" s="334">
        <v>181766</v>
      </c>
      <c r="AO57" s="335">
        <v>-39.4</v>
      </c>
      <c r="AP57" s="336">
        <v>282256</v>
      </c>
      <c r="AQ57" s="337">
        <v>1.7</v>
      </c>
      <c r="AR57" s="338">
        <v>-41.1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37357</v>
      </c>
      <c r="AN58" s="342">
        <v>34558</v>
      </c>
      <c r="AO58" s="343">
        <v>3.9</v>
      </c>
      <c r="AP58" s="344">
        <v>145453</v>
      </c>
      <c r="AQ58" s="345">
        <v>13.3</v>
      </c>
      <c r="AR58" s="346">
        <v>-9.4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236285</v>
      </c>
      <c r="AN59" s="334">
        <v>225894</v>
      </c>
      <c r="AO59" s="335">
        <v>24.3</v>
      </c>
      <c r="AP59" s="336">
        <v>295341</v>
      </c>
      <c r="AQ59" s="337">
        <v>4.5999999999999996</v>
      </c>
      <c r="AR59" s="338">
        <v>19.7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99352</v>
      </c>
      <c r="AN60" s="342">
        <v>94983</v>
      </c>
      <c r="AO60" s="343">
        <v>174.9</v>
      </c>
      <c r="AP60" s="344">
        <v>137402</v>
      </c>
      <c r="AQ60" s="345">
        <v>-5.5</v>
      </c>
      <c r="AR60" s="346">
        <v>180.4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377732</v>
      </c>
      <c r="AN61" s="349">
        <v>339682</v>
      </c>
      <c r="AO61" s="350">
        <v>35.799999999999997</v>
      </c>
      <c r="AP61" s="351">
        <v>284895</v>
      </c>
      <c r="AQ61" s="352">
        <v>1.9</v>
      </c>
      <c r="AR61" s="338">
        <v>33.9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76243</v>
      </c>
      <c r="AN62" s="342">
        <v>68793</v>
      </c>
      <c r="AO62" s="343">
        <v>39.299999999999997</v>
      </c>
      <c r="AP62" s="344">
        <v>137042</v>
      </c>
      <c r="AQ62" s="345">
        <v>4.3</v>
      </c>
      <c r="AR62" s="346">
        <v>35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7cgoK/EOgJ3EAGv0LoSN76xhy+NMOLmrJdGfbjGkylU9lTLrNyNs+S3+EA3wIGb4HGuRsnbt39MRXLSLEIxG8w==" saltValue="mIaTEdBRfpOEmWMeMDL5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Normal="100" zoomScaleSheetLayoutView="55" workbookViewId="0">
      <selection activeCell="CM103" sqref="CM10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pfa7dEB00iaXJfMhnQtp3Twu/JpIA8qCuy5Dz96lVNeLB86do6g/vsPtj4oAcpw5UeoE8ru4CTQ3PoSnkwiobg==" saltValue="06nD5+sa90rYc+mbPVXel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6" zoomScaleNormal="100" zoomScaleSheetLayoutView="55" workbookViewId="0">
      <selection activeCell="H110" sqref="H110"/>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dk7yP68TkdsfO4joHPhpWwPCxk7ck8eTatmWY3ZWR2J9ap79xlx3FOR4o5yX9Cn4ZJdfcEEZeulo3CGIp7KIKw==" saltValue="kYp9X+gbQhWcOJWqGt2UA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72.83</v>
      </c>
      <c r="G47" s="12">
        <v>74.23</v>
      </c>
      <c r="H47" s="12">
        <v>68.97</v>
      </c>
      <c r="I47" s="12">
        <v>70.05</v>
      </c>
      <c r="J47" s="13">
        <v>70.22</v>
      </c>
    </row>
    <row r="48" spans="2:10" ht="57.75" customHeight="1" x14ac:dyDescent="0.15">
      <c r="B48" s="14"/>
      <c r="C48" s="1141" t="s">
        <v>4</v>
      </c>
      <c r="D48" s="1141"/>
      <c r="E48" s="1142"/>
      <c r="F48" s="15">
        <v>1.32</v>
      </c>
      <c r="G48" s="16">
        <v>1.65</v>
      </c>
      <c r="H48" s="16">
        <v>1.52</v>
      </c>
      <c r="I48" s="16">
        <v>1.1299999999999999</v>
      </c>
      <c r="J48" s="17">
        <v>0.76</v>
      </c>
    </row>
    <row r="49" spans="2:10" ht="57.75" customHeight="1" thickBot="1" x14ac:dyDescent="0.2">
      <c r="B49" s="18"/>
      <c r="C49" s="1143" t="s">
        <v>5</v>
      </c>
      <c r="D49" s="1143"/>
      <c r="E49" s="1144"/>
      <c r="F49" s="19">
        <v>0.19</v>
      </c>
      <c r="G49" s="20">
        <v>3.74</v>
      </c>
      <c r="H49" s="20" t="s">
        <v>530</v>
      </c>
      <c r="I49" s="20" t="s">
        <v>531</v>
      </c>
      <c r="J49" s="21" t="s">
        <v>532</v>
      </c>
    </row>
    <row r="50" spans="2:10" x14ac:dyDescent="0.15"/>
  </sheetData>
  <sheetProtection algorithmName="SHA-512" hashValue="oZ5eoxwq+giWbrrZgSGPGb86oLHOyKt6laZIpYuZwdwJlh+oh9moWn9ki9QjZNUxw4VR+/chEhLKB0l+AC9Onw==" saltValue="SLqu3vMm/Rw3uPx/C/lRt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0" zoomScaleSheetLayoutView="100" workbookViewId="0">
      <selection activeCell="J38" sqref="J3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533</v>
      </c>
      <c r="D34" s="1151"/>
      <c r="E34" s="1152"/>
      <c r="F34" s="32">
        <v>0.93</v>
      </c>
      <c r="G34" s="33">
        <v>0.77</v>
      </c>
      <c r="H34" s="33">
        <v>0.82</v>
      </c>
      <c r="I34" s="33">
        <v>0.59</v>
      </c>
      <c r="J34" s="34">
        <v>1.18</v>
      </c>
      <c r="K34" s="22"/>
      <c r="L34" s="22"/>
      <c r="M34" s="22"/>
      <c r="N34" s="22"/>
      <c r="O34" s="22"/>
      <c r="P34" s="22"/>
    </row>
    <row r="35" spans="1:16" ht="39" customHeight="1" x14ac:dyDescent="0.15">
      <c r="A35" s="22"/>
      <c r="B35" s="35"/>
      <c r="C35" s="1145" t="s">
        <v>534</v>
      </c>
      <c r="D35" s="1146"/>
      <c r="E35" s="1147"/>
      <c r="F35" s="36">
        <v>1.32</v>
      </c>
      <c r="G35" s="37">
        <v>1.65</v>
      </c>
      <c r="H35" s="37">
        <v>1.51</v>
      </c>
      <c r="I35" s="37">
        <v>1.1299999999999999</v>
      </c>
      <c r="J35" s="38">
        <v>0.76</v>
      </c>
      <c r="K35" s="22"/>
      <c r="L35" s="22"/>
      <c r="M35" s="22"/>
      <c r="N35" s="22"/>
      <c r="O35" s="22"/>
      <c r="P35" s="22"/>
    </row>
    <row r="36" spans="1:16" ht="39" customHeight="1" x14ac:dyDescent="0.15">
      <c r="A36" s="22"/>
      <c r="B36" s="35"/>
      <c r="C36" s="1145" t="s">
        <v>535</v>
      </c>
      <c r="D36" s="1146"/>
      <c r="E36" s="1147"/>
      <c r="F36" s="36">
        <v>0.73</v>
      </c>
      <c r="G36" s="37">
        <v>0.56000000000000005</v>
      </c>
      <c r="H36" s="37">
        <v>0.3</v>
      </c>
      <c r="I36" s="37">
        <v>0.44</v>
      </c>
      <c r="J36" s="38">
        <v>0.55000000000000004</v>
      </c>
      <c r="K36" s="22"/>
      <c r="L36" s="22"/>
      <c r="M36" s="22"/>
      <c r="N36" s="22"/>
      <c r="O36" s="22"/>
      <c r="P36" s="22"/>
    </row>
    <row r="37" spans="1:16" ht="39" customHeight="1" x14ac:dyDescent="0.15">
      <c r="A37" s="22"/>
      <c r="B37" s="35"/>
      <c r="C37" s="1145" t="s">
        <v>536</v>
      </c>
      <c r="D37" s="1146"/>
      <c r="E37" s="1147"/>
      <c r="F37" s="36">
        <v>0.17</v>
      </c>
      <c r="G37" s="37">
        <v>0.04</v>
      </c>
      <c r="H37" s="37">
        <v>0.12</v>
      </c>
      <c r="I37" s="37">
        <v>0.08</v>
      </c>
      <c r="J37" s="38">
        <v>0.4</v>
      </c>
      <c r="K37" s="22"/>
      <c r="L37" s="22"/>
      <c r="M37" s="22"/>
      <c r="N37" s="22"/>
      <c r="O37" s="22"/>
      <c r="P37" s="22"/>
    </row>
    <row r="38" spans="1:16" ht="39" customHeight="1" x14ac:dyDescent="0.15">
      <c r="A38" s="22"/>
      <c r="B38" s="35"/>
      <c r="C38" s="1145" t="s">
        <v>537</v>
      </c>
      <c r="D38" s="1146"/>
      <c r="E38" s="1147"/>
      <c r="F38" s="36">
        <v>0.05</v>
      </c>
      <c r="G38" s="37">
        <v>0.05</v>
      </c>
      <c r="H38" s="37">
        <v>0.04</v>
      </c>
      <c r="I38" s="37">
        <v>0.05</v>
      </c>
      <c r="J38" s="38">
        <v>0.35</v>
      </c>
      <c r="K38" s="22"/>
      <c r="L38" s="22"/>
      <c r="M38" s="22"/>
      <c r="N38" s="22"/>
      <c r="O38" s="22"/>
      <c r="P38" s="22"/>
    </row>
    <row r="39" spans="1:16" ht="39" customHeight="1" x14ac:dyDescent="0.15">
      <c r="A39" s="22"/>
      <c r="B39" s="35"/>
      <c r="C39" s="1145" t="s">
        <v>538</v>
      </c>
      <c r="D39" s="1146"/>
      <c r="E39" s="1147"/>
      <c r="F39" s="36">
        <v>0</v>
      </c>
      <c r="G39" s="37">
        <v>0.02</v>
      </c>
      <c r="H39" s="37">
        <v>0</v>
      </c>
      <c r="I39" s="37">
        <v>0</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540</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nN+krrUhvyK7Fk4zQ8s4p/dTXpdnfwj7aWa8hXB6p4cKGU59WOGqOZUenq0EsuYnYV1f5z+BLpCO+WBLvVwiQ==" saltValue="Ua813t9142xdyGbr9jJl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5" zoomScaleSheetLayoutView="55" workbookViewId="0">
      <selection activeCell="O61" sqref="O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223</v>
      </c>
      <c r="L45" s="60">
        <v>222</v>
      </c>
      <c r="M45" s="60">
        <v>234</v>
      </c>
      <c r="N45" s="60">
        <v>251</v>
      </c>
      <c r="O45" s="61">
        <v>238</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110</v>
      </c>
      <c r="L48" s="64">
        <v>101</v>
      </c>
      <c r="M48" s="64">
        <v>98</v>
      </c>
      <c r="N48" s="64">
        <v>106</v>
      </c>
      <c r="O48" s="65">
        <v>107</v>
      </c>
      <c r="P48" s="48"/>
      <c r="Q48" s="48"/>
      <c r="R48" s="48"/>
      <c r="S48" s="48"/>
      <c r="T48" s="48"/>
      <c r="U48" s="48"/>
    </row>
    <row r="49" spans="1:21" ht="30.75" customHeight="1" x14ac:dyDescent="0.15">
      <c r="A49" s="48"/>
      <c r="B49" s="1155"/>
      <c r="C49" s="1156"/>
      <c r="D49" s="62"/>
      <c r="E49" s="1161" t="s">
        <v>14</v>
      </c>
      <c r="F49" s="1161"/>
      <c r="G49" s="1161"/>
      <c r="H49" s="1161"/>
      <c r="I49" s="1161"/>
      <c r="J49" s="1162"/>
      <c r="K49" s="63">
        <v>3</v>
      </c>
      <c r="L49" s="64">
        <v>3</v>
      </c>
      <c r="M49" s="64">
        <v>3</v>
      </c>
      <c r="N49" s="64">
        <v>1</v>
      </c>
      <c r="O49" s="65">
        <v>0</v>
      </c>
      <c r="P49" s="48"/>
      <c r="Q49" s="48"/>
      <c r="R49" s="48"/>
      <c r="S49" s="48"/>
      <c r="T49" s="48"/>
      <c r="U49" s="48"/>
    </row>
    <row r="50" spans="1:21" ht="30.75" customHeight="1" x14ac:dyDescent="0.15">
      <c r="A50" s="48"/>
      <c r="B50" s="1155"/>
      <c r="C50" s="1156"/>
      <c r="D50" s="62"/>
      <c r="E50" s="1161" t="s">
        <v>15</v>
      </c>
      <c r="F50" s="1161"/>
      <c r="G50" s="1161"/>
      <c r="H50" s="1161"/>
      <c r="I50" s="1161"/>
      <c r="J50" s="1162"/>
      <c r="K50" s="63">
        <v>0</v>
      </c>
      <c r="L50" s="64">
        <v>0</v>
      </c>
      <c r="M50" s="64">
        <v>0</v>
      </c>
      <c r="N50" s="64">
        <v>0</v>
      </c>
      <c r="O50" s="65">
        <v>0</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257</v>
      </c>
      <c r="L52" s="64">
        <v>247</v>
      </c>
      <c r="M52" s="64">
        <v>249</v>
      </c>
      <c r="N52" s="64">
        <v>256</v>
      </c>
      <c r="O52" s="65">
        <v>239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79</v>
      </c>
      <c r="L53" s="69">
        <v>79</v>
      </c>
      <c r="M53" s="69">
        <v>86</v>
      </c>
      <c r="N53" s="69">
        <v>102</v>
      </c>
      <c r="O53" s="70">
        <v>106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555</v>
      </c>
      <c r="L58" s="84" t="s">
        <v>555</v>
      </c>
      <c r="M58" s="84" t="s">
        <v>555</v>
      </c>
      <c r="N58" s="84" t="s">
        <v>555</v>
      </c>
      <c r="O58" s="85" t="s">
        <v>555</v>
      </c>
    </row>
    <row r="59" spans="1:21" ht="31.5" customHeight="1" x14ac:dyDescent="0.15">
      <c r="B59" s="1171"/>
      <c r="C59" s="1172"/>
      <c r="D59" s="1178" t="s">
        <v>26</v>
      </c>
      <c r="E59" s="1179"/>
      <c r="F59" s="1179"/>
      <c r="G59" s="1179"/>
      <c r="H59" s="1179"/>
      <c r="I59" s="1179"/>
      <c r="J59" s="1180"/>
      <c r="K59" s="86" t="s">
        <v>555</v>
      </c>
      <c r="L59" s="87" t="s">
        <v>555</v>
      </c>
      <c r="M59" s="87" t="s">
        <v>555</v>
      </c>
      <c r="N59" s="87" t="s">
        <v>555</v>
      </c>
      <c r="O59" s="88" t="s">
        <v>555</v>
      </c>
    </row>
    <row r="60" spans="1:21" ht="31.5" customHeight="1" thickBot="1" x14ac:dyDescent="0.2">
      <c r="B60" s="1173"/>
      <c r="C60" s="1174"/>
      <c r="D60" s="1181" t="s">
        <v>27</v>
      </c>
      <c r="E60" s="1182"/>
      <c r="F60" s="1182"/>
      <c r="G60" s="1182"/>
      <c r="H60" s="1182"/>
      <c r="I60" s="1182"/>
      <c r="J60" s="1183"/>
      <c r="K60" s="89" t="s">
        <v>555</v>
      </c>
      <c r="L60" s="90" t="s">
        <v>555</v>
      </c>
      <c r="M60" s="90" t="s">
        <v>555</v>
      </c>
      <c r="N60" s="90" t="s">
        <v>555</v>
      </c>
      <c r="O60" s="91" t="s">
        <v>555</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3Jly2z0wSLcjMqr7XKrghujP8V5s7XuK0Uj3CXZ0y4pzKnt3k1Gdx4h7PqNbV/V7toV6nKlTCsxLkDBWAsRJpA==" saltValue="WcAYOGohHY7kyuKIIDDml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2066</v>
      </c>
      <c r="J41" s="356">
        <v>2261</v>
      </c>
      <c r="K41" s="356">
        <v>2207</v>
      </c>
      <c r="L41" s="356">
        <v>2158</v>
      </c>
      <c r="M41" s="357">
        <v>2239</v>
      </c>
    </row>
    <row r="42" spans="2:13" ht="27.75" customHeight="1" x14ac:dyDescent="0.15">
      <c r="B42" s="1186"/>
      <c r="C42" s="1187"/>
      <c r="D42" s="106"/>
      <c r="E42" s="1192" t="s">
        <v>32</v>
      </c>
      <c r="F42" s="1192"/>
      <c r="G42" s="1192"/>
      <c r="H42" s="1193"/>
      <c r="I42" s="358">
        <v>8</v>
      </c>
      <c r="J42" s="359">
        <v>6</v>
      </c>
      <c r="K42" s="359">
        <v>6</v>
      </c>
      <c r="L42" s="359">
        <v>2</v>
      </c>
      <c r="M42" s="360" t="s">
        <v>486</v>
      </c>
    </row>
    <row r="43" spans="2:13" ht="27.75" customHeight="1" x14ac:dyDescent="0.15">
      <c r="B43" s="1186"/>
      <c r="C43" s="1187"/>
      <c r="D43" s="106"/>
      <c r="E43" s="1192" t="s">
        <v>33</v>
      </c>
      <c r="F43" s="1192"/>
      <c r="G43" s="1192"/>
      <c r="H43" s="1193"/>
      <c r="I43" s="358">
        <v>1108</v>
      </c>
      <c r="J43" s="359">
        <v>1082</v>
      </c>
      <c r="K43" s="359">
        <v>1011</v>
      </c>
      <c r="L43" s="359">
        <v>990</v>
      </c>
      <c r="M43" s="360">
        <v>937</v>
      </c>
    </row>
    <row r="44" spans="2:13" ht="27.75" customHeight="1" x14ac:dyDescent="0.15">
      <c r="B44" s="1186"/>
      <c r="C44" s="1187"/>
      <c r="D44" s="106"/>
      <c r="E44" s="1192" t="s">
        <v>34</v>
      </c>
      <c r="F44" s="1192"/>
      <c r="G44" s="1192"/>
      <c r="H44" s="1193"/>
      <c r="I44" s="358">
        <v>6</v>
      </c>
      <c r="J44" s="359">
        <v>4</v>
      </c>
      <c r="K44" s="359">
        <v>1</v>
      </c>
      <c r="L44" s="359" t="s">
        <v>486</v>
      </c>
      <c r="M44" s="360" t="s">
        <v>486</v>
      </c>
    </row>
    <row r="45" spans="2:13" ht="27.75" customHeight="1" x14ac:dyDescent="0.15">
      <c r="B45" s="1186"/>
      <c r="C45" s="1187"/>
      <c r="D45" s="106"/>
      <c r="E45" s="1192" t="s">
        <v>35</v>
      </c>
      <c r="F45" s="1192"/>
      <c r="G45" s="1192"/>
      <c r="H45" s="1193"/>
      <c r="I45" s="358">
        <v>387</v>
      </c>
      <c r="J45" s="359">
        <v>400</v>
      </c>
      <c r="K45" s="359">
        <v>386</v>
      </c>
      <c r="L45" s="359">
        <v>339</v>
      </c>
      <c r="M45" s="360">
        <v>363</v>
      </c>
    </row>
    <row r="46" spans="2:13" ht="27.75" customHeight="1" x14ac:dyDescent="0.15">
      <c r="B46" s="1186"/>
      <c r="C46" s="1187"/>
      <c r="D46" s="107"/>
      <c r="E46" s="1192" t="s">
        <v>36</v>
      </c>
      <c r="F46" s="1192"/>
      <c r="G46" s="1192"/>
      <c r="H46" s="1193"/>
      <c r="I46" s="358" t="s">
        <v>486</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3277</v>
      </c>
      <c r="J50" s="359">
        <v>3417</v>
      </c>
      <c r="K50" s="359">
        <v>3500</v>
      </c>
      <c r="L50" s="359">
        <v>3486</v>
      </c>
      <c r="M50" s="360">
        <v>3434</v>
      </c>
    </row>
    <row r="51" spans="2:13" ht="27.75" customHeight="1" x14ac:dyDescent="0.15">
      <c r="B51" s="1186"/>
      <c r="C51" s="1187"/>
      <c r="D51" s="106"/>
      <c r="E51" s="1192" t="s">
        <v>42</v>
      </c>
      <c r="F51" s="1192"/>
      <c r="G51" s="1192"/>
      <c r="H51" s="1193"/>
      <c r="I51" s="358">
        <v>80</v>
      </c>
      <c r="J51" s="359">
        <v>73</v>
      </c>
      <c r="K51" s="359">
        <v>67</v>
      </c>
      <c r="L51" s="359">
        <v>61</v>
      </c>
      <c r="M51" s="360">
        <v>57</v>
      </c>
    </row>
    <row r="52" spans="2:13" ht="27.75" customHeight="1" x14ac:dyDescent="0.15">
      <c r="B52" s="1188"/>
      <c r="C52" s="1189"/>
      <c r="D52" s="106"/>
      <c r="E52" s="1192" t="s">
        <v>43</v>
      </c>
      <c r="F52" s="1192"/>
      <c r="G52" s="1192"/>
      <c r="H52" s="1193"/>
      <c r="I52" s="358">
        <v>2095</v>
      </c>
      <c r="J52" s="359">
        <v>2153</v>
      </c>
      <c r="K52" s="359">
        <v>2067</v>
      </c>
      <c r="L52" s="359">
        <v>1079</v>
      </c>
      <c r="M52" s="360">
        <v>997</v>
      </c>
    </row>
    <row r="53" spans="2:13" ht="27.75" customHeight="1" thickBot="1" x14ac:dyDescent="0.2">
      <c r="B53" s="1199" t="s">
        <v>19</v>
      </c>
      <c r="C53" s="1200"/>
      <c r="D53" s="110"/>
      <c r="E53" s="1201" t="s">
        <v>44</v>
      </c>
      <c r="F53" s="1201"/>
      <c r="G53" s="1201"/>
      <c r="H53" s="1202"/>
      <c r="I53" s="361">
        <v>-1876</v>
      </c>
      <c r="J53" s="362">
        <v>-1890</v>
      </c>
      <c r="K53" s="362">
        <v>-2022</v>
      </c>
      <c r="L53" s="362">
        <v>-1137</v>
      </c>
      <c r="M53" s="363">
        <v>-949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U7CcHCjunOv5j5q7EfI42K7d2D+GMfREUmAPoTFWzdy66qNp6DdFQei/WOO8iR8n3sjlhdxNArWFILD9v0p0qA==" saltValue="M3iQYdbjQjaDCTn4eEew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topLeftCell="B27" zoomScale="70" zoomScaleNormal="70" zoomScaleSheetLayoutView="100" workbookViewId="0">
      <selection activeCell="H58" sqref="H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1121</v>
      </c>
      <c r="G55" s="122">
        <v>1121</v>
      </c>
      <c r="H55" s="123">
        <v>1121</v>
      </c>
    </row>
    <row r="56" spans="2:8" ht="52.5" customHeight="1" x14ac:dyDescent="0.15">
      <c r="B56" s="124"/>
      <c r="C56" s="1213" t="s">
        <v>47</v>
      </c>
      <c r="D56" s="1213"/>
      <c r="E56" s="1214"/>
      <c r="F56" s="125">
        <v>885</v>
      </c>
      <c r="G56" s="125">
        <v>765</v>
      </c>
      <c r="H56" s="126">
        <v>715</v>
      </c>
    </row>
    <row r="57" spans="2:8" ht="53.25" customHeight="1" x14ac:dyDescent="0.15">
      <c r="B57" s="124"/>
      <c r="C57" s="1215" t="s">
        <v>48</v>
      </c>
      <c r="D57" s="1215"/>
      <c r="E57" s="1216"/>
      <c r="F57" s="127">
        <v>1206</v>
      </c>
      <c r="G57" s="127">
        <v>1313</v>
      </c>
      <c r="H57" s="128">
        <v>1323</v>
      </c>
    </row>
    <row r="58" spans="2:8" ht="45.75" customHeight="1" x14ac:dyDescent="0.15">
      <c r="B58" s="129"/>
      <c r="C58" s="1203" t="s">
        <v>550</v>
      </c>
      <c r="D58" s="1204"/>
      <c r="E58" s="1205"/>
      <c r="F58" s="130">
        <v>912</v>
      </c>
      <c r="G58" s="130">
        <v>1035</v>
      </c>
      <c r="H58" s="131">
        <v>1065</v>
      </c>
    </row>
    <row r="59" spans="2:8" ht="45.75" customHeight="1" x14ac:dyDescent="0.15">
      <c r="B59" s="129"/>
      <c r="C59" s="1203" t="s">
        <v>551</v>
      </c>
      <c r="D59" s="1204"/>
      <c r="E59" s="1205"/>
      <c r="F59" s="130">
        <v>159</v>
      </c>
      <c r="G59" s="130">
        <v>138</v>
      </c>
      <c r="H59" s="131">
        <v>117</v>
      </c>
    </row>
    <row r="60" spans="2:8" ht="45.75" customHeight="1" x14ac:dyDescent="0.15">
      <c r="B60" s="129"/>
      <c r="C60" s="1203" t="s">
        <v>552</v>
      </c>
      <c r="D60" s="1204"/>
      <c r="E60" s="1205"/>
      <c r="F60" s="130">
        <v>106</v>
      </c>
      <c r="G60" s="130">
        <v>106</v>
      </c>
      <c r="H60" s="131">
        <v>106</v>
      </c>
    </row>
    <row r="61" spans="2:8" ht="45.75" customHeight="1" x14ac:dyDescent="0.15">
      <c r="B61" s="129"/>
      <c r="C61" s="1203" t="s">
        <v>554</v>
      </c>
      <c r="D61" s="1204"/>
      <c r="E61" s="1205"/>
      <c r="F61" s="130">
        <v>11</v>
      </c>
      <c r="G61" s="130">
        <v>12</v>
      </c>
      <c r="H61" s="131">
        <v>15</v>
      </c>
    </row>
    <row r="62" spans="2:8" ht="45.75" customHeight="1" thickBot="1" x14ac:dyDescent="0.2">
      <c r="B62" s="132"/>
      <c r="C62" s="1206" t="s">
        <v>553</v>
      </c>
      <c r="D62" s="1207"/>
      <c r="E62" s="1208"/>
      <c r="F62" s="133">
        <v>10</v>
      </c>
      <c r="G62" s="133">
        <v>14</v>
      </c>
      <c r="H62" s="134">
        <v>13</v>
      </c>
    </row>
    <row r="63" spans="2:8" ht="52.5" customHeight="1" thickBot="1" x14ac:dyDescent="0.2">
      <c r="B63" s="135"/>
      <c r="C63" s="1209" t="s">
        <v>49</v>
      </c>
      <c r="D63" s="1209"/>
      <c r="E63" s="1210"/>
      <c r="F63" s="136">
        <v>3212</v>
      </c>
      <c r="G63" s="136">
        <v>3200</v>
      </c>
      <c r="H63" s="137">
        <v>3160</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sheetData>
  <sheetProtection algorithmName="SHA-512" hashValue="w5FgIn70IXBNRoHGRr+3cIhT5wFocgN3sx4e7fcaIvHCW+2x1TTkNcDpr6aI5pPX1juhLAFfaYSvyfFFcq+1OA==" saltValue="fpPNeiN2+iEcWC2dcyw4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273713</v>
      </c>
      <c r="E3" s="156"/>
      <c r="F3" s="157">
        <v>268375</v>
      </c>
      <c r="G3" s="158"/>
      <c r="H3" s="159"/>
    </row>
    <row r="4" spans="1:8" x14ac:dyDescent="0.15">
      <c r="A4" s="160"/>
      <c r="B4" s="161"/>
      <c r="C4" s="162"/>
      <c r="D4" s="163">
        <v>136265</v>
      </c>
      <c r="E4" s="164"/>
      <c r="F4" s="165">
        <v>119602</v>
      </c>
      <c r="G4" s="166"/>
      <c r="H4" s="167"/>
    </row>
    <row r="5" spans="1:8" x14ac:dyDescent="0.15">
      <c r="A5" s="148" t="s">
        <v>519</v>
      </c>
      <c r="B5" s="153"/>
      <c r="C5" s="154"/>
      <c r="D5" s="155">
        <v>717181</v>
      </c>
      <c r="E5" s="156"/>
      <c r="F5" s="157">
        <v>301035</v>
      </c>
      <c r="G5" s="158"/>
      <c r="H5" s="159"/>
    </row>
    <row r="6" spans="1:8" x14ac:dyDescent="0.15">
      <c r="A6" s="160"/>
      <c r="B6" s="161"/>
      <c r="C6" s="162"/>
      <c r="D6" s="163">
        <v>44884</v>
      </c>
      <c r="E6" s="164"/>
      <c r="F6" s="165">
        <v>154376</v>
      </c>
      <c r="G6" s="166"/>
      <c r="H6" s="167"/>
    </row>
    <row r="7" spans="1:8" x14ac:dyDescent="0.15">
      <c r="A7" s="148" t="s">
        <v>520</v>
      </c>
      <c r="B7" s="153"/>
      <c r="C7" s="154"/>
      <c r="D7" s="155">
        <v>299858</v>
      </c>
      <c r="E7" s="156"/>
      <c r="F7" s="157">
        <v>277467</v>
      </c>
      <c r="G7" s="158"/>
      <c r="H7" s="159"/>
    </row>
    <row r="8" spans="1:8" x14ac:dyDescent="0.15">
      <c r="A8" s="160"/>
      <c r="B8" s="161"/>
      <c r="C8" s="162"/>
      <c r="D8" s="163">
        <v>33276</v>
      </c>
      <c r="E8" s="164"/>
      <c r="F8" s="165">
        <v>128378</v>
      </c>
      <c r="G8" s="166"/>
      <c r="H8" s="167"/>
    </row>
    <row r="9" spans="1:8" x14ac:dyDescent="0.15">
      <c r="A9" s="148" t="s">
        <v>521</v>
      </c>
      <c r="B9" s="153"/>
      <c r="C9" s="154"/>
      <c r="D9" s="155">
        <v>181766</v>
      </c>
      <c r="E9" s="156"/>
      <c r="F9" s="157">
        <v>282256</v>
      </c>
      <c r="G9" s="158"/>
      <c r="H9" s="159"/>
    </row>
    <row r="10" spans="1:8" x14ac:dyDescent="0.15">
      <c r="A10" s="160"/>
      <c r="B10" s="161"/>
      <c r="C10" s="162"/>
      <c r="D10" s="163">
        <v>34558</v>
      </c>
      <c r="E10" s="164"/>
      <c r="F10" s="165">
        <v>145453</v>
      </c>
      <c r="G10" s="166"/>
      <c r="H10" s="167"/>
    </row>
    <row r="11" spans="1:8" x14ac:dyDescent="0.15">
      <c r="A11" s="148" t="s">
        <v>522</v>
      </c>
      <c r="B11" s="153"/>
      <c r="C11" s="154"/>
      <c r="D11" s="155">
        <v>225894</v>
      </c>
      <c r="E11" s="156"/>
      <c r="F11" s="157">
        <v>295341</v>
      </c>
      <c r="G11" s="158"/>
      <c r="H11" s="159"/>
    </row>
    <row r="12" spans="1:8" x14ac:dyDescent="0.15">
      <c r="A12" s="160"/>
      <c r="B12" s="161"/>
      <c r="C12" s="168"/>
      <c r="D12" s="163">
        <v>94983</v>
      </c>
      <c r="E12" s="164"/>
      <c r="F12" s="165">
        <v>137402</v>
      </c>
      <c r="G12" s="166"/>
      <c r="H12" s="167"/>
    </row>
    <row r="13" spans="1:8" x14ac:dyDescent="0.15">
      <c r="A13" s="148"/>
      <c r="B13" s="153"/>
      <c r="C13" s="169"/>
      <c r="D13" s="170">
        <v>339682</v>
      </c>
      <c r="E13" s="171"/>
      <c r="F13" s="172">
        <v>284895</v>
      </c>
      <c r="G13" s="173"/>
      <c r="H13" s="159"/>
    </row>
    <row r="14" spans="1:8" x14ac:dyDescent="0.15">
      <c r="A14" s="160"/>
      <c r="B14" s="161"/>
      <c r="C14" s="162"/>
      <c r="D14" s="163">
        <v>68793</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1.32</v>
      </c>
      <c r="C19" s="174">
        <f>ROUND(VALUE(SUBSTITUTE(実質収支比率等に係る経年分析!G$48,"▲","-")),2)</f>
        <v>1.65</v>
      </c>
      <c r="D19" s="174">
        <f>ROUND(VALUE(SUBSTITUTE(実質収支比率等に係る経年分析!H$48,"▲","-")),2)</f>
        <v>1.52</v>
      </c>
      <c r="E19" s="174">
        <f>ROUND(VALUE(SUBSTITUTE(実質収支比率等に係る経年分析!I$48,"▲","-")),2)</f>
        <v>1.1299999999999999</v>
      </c>
      <c r="F19" s="174">
        <f>ROUND(VALUE(SUBSTITUTE(実質収支比率等に係る経年分析!J$48,"▲","-")),2)</f>
        <v>0.76</v>
      </c>
    </row>
    <row r="20" spans="1:11" x14ac:dyDescent="0.15">
      <c r="A20" s="174" t="s">
        <v>53</v>
      </c>
      <c r="B20" s="174">
        <f>ROUND(VALUE(SUBSTITUTE(実質収支比率等に係る経年分析!F$47,"▲","-")),2)</f>
        <v>72.83</v>
      </c>
      <c r="C20" s="174">
        <f>ROUND(VALUE(SUBSTITUTE(実質収支比率等に係る経年分析!G$47,"▲","-")),2)</f>
        <v>74.23</v>
      </c>
      <c r="D20" s="174">
        <f>ROUND(VALUE(SUBSTITUTE(実質収支比率等に係る経年分析!H$47,"▲","-")),2)</f>
        <v>68.97</v>
      </c>
      <c r="E20" s="174">
        <f>ROUND(VALUE(SUBSTITUTE(実質収支比率等に係る経年分析!I$47,"▲","-")),2)</f>
        <v>70.05</v>
      </c>
      <c r="F20" s="174">
        <f>ROUND(VALUE(SUBSTITUTE(実質収支比率等に係る経年分析!J$47,"▲","-")),2)</f>
        <v>70.22</v>
      </c>
    </row>
    <row r="21" spans="1:11" x14ac:dyDescent="0.15">
      <c r="A21" s="174" t="s">
        <v>54</v>
      </c>
      <c r="B21" s="174">
        <f>IF(ISNUMBER(VALUE(SUBSTITUTE(実質収支比率等に係る経年分析!F$49,"▲","-"))),ROUND(VALUE(SUBSTITUTE(実質収支比率等に係る経年分析!F$49,"▲","-")),2),NA())</f>
        <v>0.19</v>
      </c>
      <c r="C21" s="174">
        <f>IF(ISNUMBER(VALUE(SUBSTITUTE(実質収支比率等に係る経年分析!G$49,"▲","-"))),ROUND(VALUE(SUBSTITUTE(実質収支比率等に係る経年分析!G$49,"▲","-")),2),NA())</f>
        <v>3.74</v>
      </c>
      <c r="D21" s="174">
        <f>IF(ISNUMBER(VALUE(SUBSTITUTE(実質収支比率等に係る経年分析!H$49,"▲","-"))),ROUND(VALUE(SUBSTITUTE(実質収支比率等に係る経年分析!H$49,"▲","-")),2),NA())</f>
        <v>-0.01</v>
      </c>
      <c r="E21" s="174">
        <f>IF(ISNUMBER(VALUE(SUBSTITUTE(実質収支比率等に係る経年分析!I$49,"▲","-"))),ROUND(VALUE(SUBSTITUTE(実質収支比率等に係る経年分析!I$49,"▲","-")),2),NA())</f>
        <v>-0.41</v>
      </c>
      <c r="F21" s="174">
        <f>IF(ISNUMBER(VALUE(SUBSTITUTE(実質収支比率等に係る経年分析!J$49,"▲","-"))),ROUND(VALUE(SUBSTITUTE(実質収支比率等に係る経年分析!J$49,"▲","-")),2),NA())</f>
        <v>-0.37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0.35</v>
      </c>
    </row>
    <row r="33" spans="1:16" x14ac:dyDescent="0.15">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0.56000000000000005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0.55000000000000004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1.1299999999999999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0.76</v>
      </c>
    </row>
    <row r="36" spans="1:16" x14ac:dyDescent="0.15">
      <c r="A36" s="175" t="str">
        <f>IF(連結実質赤字比率に係る赤字・黒字の構成分析!C$34="",NA(),連結実質赤字比率に係る赤字・黒字の構成分析!C$34)</f>
        <v>介護保険特別会計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0.93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0.77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0.82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0.59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257</v>
      </c>
      <c r="E42" s="176"/>
      <c r="F42" s="176"/>
      <c r="G42" s="176">
        <f>'実質公債費比率（分子）の構造'!L$52</f>
        <v>247</v>
      </c>
      <c r="H42" s="176"/>
      <c r="I42" s="176"/>
      <c r="J42" s="176">
        <f>'実質公債費比率（分子）の構造'!M$52</f>
        <v>249</v>
      </c>
      <c r="K42" s="176"/>
      <c r="L42" s="176"/>
      <c r="M42" s="176">
        <f>'実質公債費比率（分子）の構造'!N$52</f>
        <v>256</v>
      </c>
      <c r="N42" s="176"/>
      <c r="O42" s="176"/>
      <c r="P42" s="176">
        <f>'実質公債費比率（分子）の構造'!O$52</f>
        <v>239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3</v>
      </c>
      <c r="C45" s="176"/>
      <c r="D45" s="176"/>
      <c r="E45" s="176">
        <f>'実質公債費比率（分子）の構造'!L$49</f>
        <v>3</v>
      </c>
      <c r="F45" s="176"/>
      <c r="G45" s="176"/>
      <c r="H45" s="176">
        <f>'実質公債費比率（分子）の構造'!M$49</f>
        <v>3</v>
      </c>
      <c r="I45" s="176"/>
      <c r="J45" s="176"/>
      <c r="K45" s="176">
        <f>'実質公債費比率（分子）の構造'!N$49</f>
        <v>1</v>
      </c>
      <c r="L45" s="176"/>
      <c r="M45" s="176"/>
      <c r="N45" s="176">
        <f>'実質公債費比率（分子）の構造'!O$49</f>
        <v>0</v>
      </c>
      <c r="O45" s="176"/>
      <c r="P45" s="176"/>
    </row>
    <row r="46" spans="1:16" x14ac:dyDescent="0.15">
      <c r="A46" s="176" t="s">
        <v>64</v>
      </c>
      <c r="B46" s="176">
        <f>'実質公債費比率（分子）の構造'!K$48</f>
        <v>110</v>
      </c>
      <c r="C46" s="176"/>
      <c r="D46" s="176"/>
      <c r="E46" s="176">
        <f>'実質公債費比率（分子）の構造'!L$48</f>
        <v>101</v>
      </c>
      <c r="F46" s="176"/>
      <c r="G46" s="176"/>
      <c r="H46" s="176">
        <f>'実質公債費比率（分子）の構造'!M$48</f>
        <v>98</v>
      </c>
      <c r="I46" s="176"/>
      <c r="J46" s="176"/>
      <c r="K46" s="176">
        <f>'実質公債費比率（分子）の構造'!N$48</f>
        <v>106</v>
      </c>
      <c r="L46" s="176"/>
      <c r="M46" s="176"/>
      <c r="N46" s="176">
        <f>'実質公債費比率（分子）の構造'!O$48</f>
        <v>107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223</v>
      </c>
      <c r="C49" s="176"/>
      <c r="D49" s="176"/>
      <c r="E49" s="176">
        <f>'実質公債費比率（分子）の構造'!L$45</f>
        <v>222</v>
      </c>
      <c r="F49" s="176"/>
      <c r="G49" s="176"/>
      <c r="H49" s="176">
        <f>'実質公債費比率（分子）の構造'!M$45</f>
        <v>234</v>
      </c>
      <c r="I49" s="176"/>
      <c r="J49" s="176"/>
      <c r="K49" s="176">
        <f>'実質公債費比率（分子）の構造'!N$45</f>
        <v>251</v>
      </c>
      <c r="L49" s="176"/>
      <c r="M49" s="176"/>
      <c r="N49" s="176">
        <f>'実質公債費比率（分子）の構造'!O$45</f>
        <v>238</v>
      </c>
      <c r="O49" s="176"/>
      <c r="P49" s="176"/>
    </row>
    <row r="50" spans="1:16" x14ac:dyDescent="0.15">
      <c r="A50" s="176" t="s">
        <v>67</v>
      </c>
      <c r="B50" s="176" t="e">
        <f>NA()</f>
        <v>#N/A</v>
      </c>
      <c r="C50" s="176">
        <f>IF(ISNUMBER('実質公債費比率（分子）の構造'!K$53),'実質公債費比率（分子）の構造'!K$53,NA())</f>
        <v>79</v>
      </c>
      <c r="D50" s="176" t="e">
        <f>NA()</f>
        <v>#N/A</v>
      </c>
      <c r="E50" s="176" t="e">
        <f>NA()</f>
        <v>#N/A</v>
      </c>
      <c r="F50" s="176">
        <f>IF(ISNUMBER('実質公債費比率（分子）の構造'!L$53),'実質公債費比率（分子）の構造'!L$53,NA())</f>
        <v>79</v>
      </c>
      <c r="G50" s="176" t="e">
        <f>NA()</f>
        <v>#N/A</v>
      </c>
      <c r="H50" s="176" t="e">
        <f>NA()</f>
        <v>#N/A</v>
      </c>
      <c r="I50" s="176">
        <f>IF(ISNUMBER('実質公債費比率（分子）の構造'!M$53),'実質公債費比率（分子）の構造'!M$53,NA())</f>
        <v>86</v>
      </c>
      <c r="J50" s="176" t="e">
        <f>NA()</f>
        <v>#N/A</v>
      </c>
      <c r="K50" s="176" t="e">
        <f>NA()</f>
        <v>#N/A</v>
      </c>
      <c r="L50" s="176">
        <f>IF(ISNUMBER('実質公債費比率（分子）の構造'!N$53),'実質公債費比率（分子）の構造'!N$53,NA())</f>
        <v>102</v>
      </c>
      <c r="M50" s="176" t="e">
        <f>NA()</f>
        <v>#N/A</v>
      </c>
      <c r="N50" s="176" t="e">
        <f>NA()</f>
        <v>#N/A</v>
      </c>
      <c r="O50" s="176">
        <f>IF(ISNUMBER('実質公債費比率（分子）の構造'!O$53),'実質公債費比率（分子）の構造'!O$53,NA())</f>
        <v>106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2095</v>
      </c>
      <c r="E56" s="175"/>
      <c r="F56" s="175"/>
      <c r="G56" s="175">
        <f>'将来負担比率（分子）の構造'!J$52</f>
        <v>2153</v>
      </c>
      <c r="H56" s="175"/>
      <c r="I56" s="175"/>
      <c r="J56" s="175">
        <f>'将来負担比率（分子）の構造'!K$52</f>
        <v>2067</v>
      </c>
      <c r="K56" s="175"/>
      <c r="L56" s="175"/>
      <c r="M56" s="175">
        <f>'将来負担比率（分子）の構造'!L$52</f>
        <v>1079</v>
      </c>
      <c r="N56" s="175"/>
      <c r="O56" s="175"/>
      <c r="P56" s="175">
        <f>'将来負担比率（分子）の構造'!M$52</f>
        <v>997</v>
      </c>
    </row>
    <row r="57" spans="1:16" x14ac:dyDescent="0.15">
      <c r="A57" s="175" t="s">
        <v>42</v>
      </c>
      <c r="B57" s="175"/>
      <c r="C57" s="175"/>
      <c r="D57" s="175">
        <f>'将来負担比率（分子）の構造'!I$51</f>
        <v>80</v>
      </c>
      <c r="E57" s="175"/>
      <c r="F57" s="175"/>
      <c r="G57" s="175">
        <f>'将来負担比率（分子）の構造'!J$51</f>
        <v>73</v>
      </c>
      <c r="H57" s="175"/>
      <c r="I57" s="175"/>
      <c r="J57" s="175">
        <f>'将来負担比率（分子）の構造'!K$51</f>
        <v>67</v>
      </c>
      <c r="K57" s="175"/>
      <c r="L57" s="175"/>
      <c r="M57" s="175">
        <f>'将来負担比率（分子）の構造'!L$51</f>
        <v>61</v>
      </c>
      <c r="N57" s="175"/>
      <c r="O57" s="175"/>
      <c r="P57" s="175">
        <f>'将来負担比率（分子）の構造'!M$51</f>
        <v>57</v>
      </c>
    </row>
    <row r="58" spans="1:16" x14ac:dyDescent="0.15">
      <c r="A58" s="175" t="s">
        <v>41</v>
      </c>
      <c r="B58" s="175"/>
      <c r="C58" s="175"/>
      <c r="D58" s="175">
        <f>'将来負担比率（分子）の構造'!I$50</f>
        <v>3277</v>
      </c>
      <c r="E58" s="175"/>
      <c r="F58" s="175"/>
      <c r="G58" s="175">
        <f>'将来負担比率（分子）の構造'!J$50</f>
        <v>3417</v>
      </c>
      <c r="H58" s="175"/>
      <c r="I58" s="175"/>
      <c r="J58" s="175">
        <f>'将来負担比率（分子）の構造'!K$50</f>
        <v>3500</v>
      </c>
      <c r="K58" s="175"/>
      <c r="L58" s="175"/>
      <c r="M58" s="175">
        <f>'将来負担比率（分子）の構造'!L$50</f>
        <v>3486</v>
      </c>
      <c r="N58" s="175"/>
      <c r="O58" s="175"/>
      <c r="P58" s="175">
        <f>'将来負担比率（分子）の構造'!M$50</f>
        <v>3434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387</v>
      </c>
      <c r="C62" s="175"/>
      <c r="D62" s="175"/>
      <c r="E62" s="175">
        <f>'将来負担比率（分子）の構造'!J$45</f>
        <v>400</v>
      </c>
      <c r="F62" s="175"/>
      <c r="G62" s="175"/>
      <c r="H62" s="175">
        <f>'将来負担比率（分子）の構造'!K$45</f>
        <v>386</v>
      </c>
      <c r="I62" s="175"/>
      <c r="J62" s="175"/>
      <c r="K62" s="175">
        <f>'将来負担比率（分子）の構造'!L$45</f>
        <v>339</v>
      </c>
      <c r="L62" s="175"/>
      <c r="M62" s="175"/>
      <c r="N62" s="175">
        <f>'将来負担比率（分子）の構造'!M$45</f>
        <v>363</v>
      </c>
      <c r="O62" s="175"/>
      <c r="P62" s="175"/>
    </row>
    <row r="63" spans="1:16" x14ac:dyDescent="0.15">
      <c r="A63" s="175" t="s">
        <v>34</v>
      </c>
      <c r="B63" s="175">
        <f>'将来負担比率（分子）の構造'!I$44</f>
        <v>6</v>
      </c>
      <c r="C63" s="175"/>
      <c r="D63" s="175"/>
      <c r="E63" s="175">
        <f>'将来負担比率（分子）の構造'!J$44</f>
        <v>4</v>
      </c>
      <c r="F63" s="175"/>
      <c r="G63" s="175"/>
      <c r="H63" s="175">
        <f>'将来負担比率（分子）の構造'!K$44</f>
        <v>1</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1108</v>
      </c>
      <c r="C64" s="175"/>
      <c r="D64" s="175"/>
      <c r="E64" s="175">
        <f>'将来負担比率（分子）の構造'!J$43</f>
        <v>1082</v>
      </c>
      <c r="F64" s="175"/>
      <c r="G64" s="175"/>
      <c r="H64" s="175">
        <f>'将来負担比率（分子）の構造'!K$43</f>
        <v>1011</v>
      </c>
      <c r="I64" s="175"/>
      <c r="J64" s="175"/>
      <c r="K64" s="175">
        <f>'将来負担比率（分子）の構造'!L$43</f>
        <v>990</v>
      </c>
      <c r="L64" s="175"/>
      <c r="M64" s="175"/>
      <c r="N64" s="175">
        <f>'将来負担比率（分子）の構造'!M$43</f>
        <v>937</v>
      </c>
      <c r="O64" s="175"/>
      <c r="P64" s="175"/>
    </row>
    <row r="65" spans="1:16" x14ac:dyDescent="0.15">
      <c r="A65" s="175" t="s">
        <v>32</v>
      </c>
      <c r="B65" s="175">
        <f>'将来負担比率（分子）の構造'!I$42</f>
        <v>8</v>
      </c>
      <c r="C65" s="175"/>
      <c r="D65" s="175"/>
      <c r="E65" s="175">
        <f>'将来負担比率（分子）の構造'!J$42</f>
        <v>6</v>
      </c>
      <c r="F65" s="175"/>
      <c r="G65" s="175"/>
      <c r="H65" s="175">
        <f>'将来負担比率（分子）の構造'!K$42</f>
        <v>6</v>
      </c>
      <c r="I65" s="175"/>
      <c r="J65" s="175"/>
      <c r="K65" s="175">
        <f>'将来負担比率（分子）の構造'!L$42</f>
        <v>2</v>
      </c>
      <c r="L65" s="175"/>
      <c r="M65" s="175"/>
      <c r="N65" s="175" t="str">
        <f>'将来負担比率（分子）の構造'!M$42</f>
        <v>-</v>
      </c>
      <c r="O65" s="175"/>
      <c r="P65" s="175"/>
    </row>
    <row r="66" spans="1:16" x14ac:dyDescent="0.15">
      <c r="A66" s="175" t="s">
        <v>31</v>
      </c>
      <c r="B66" s="175">
        <f>'将来負担比率（分子）の構造'!I$41</f>
        <v>2066</v>
      </c>
      <c r="C66" s="175"/>
      <c r="D66" s="175"/>
      <c r="E66" s="175">
        <f>'将来負担比率（分子）の構造'!J$41</f>
        <v>2261</v>
      </c>
      <c r="F66" s="175"/>
      <c r="G66" s="175"/>
      <c r="H66" s="175">
        <f>'将来負担比率（分子）の構造'!K$41</f>
        <v>2207</v>
      </c>
      <c r="I66" s="175"/>
      <c r="J66" s="175"/>
      <c r="K66" s="175">
        <f>'将来負担比率（分子）の構造'!L$41</f>
        <v>2158</v>
      </c>
      <c r="L66" s="175"/>
      <c r="M66" s="175"/>
      <c r="N66" s="175">
        <f>'将来負担比率（分子）の構造'!M$41</f>
        <v>2239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1121</v>
      </c>
      <c r="C72" s="179">
        <f>基金残高に係る経年分析!G55</f>
        <v>1121</v>
      </c>
      <c r="D72" s="179">
        <f>基金残高に係る経年分析!H55</f>
        <v>1121</v>
      </c>
    </row>
    <row r="73" spans="1:16" x14ac:dyDescent="0.15">
      <c r="A73" s="178" t="s">
        <v>74</v>
      </c>
      <c r="B73" s="179">
        <f>基金残高に係る経年分析!F56</f>
        <v>885</v>
      </c>
      <c r="C73" s="179">
        <f>基金残高に係る経年分析!G56</f>
        <v>765</v>
      </c>
      <c r="D73" s="179">
        <f>基金残高に係る経年分析!H56</f>
        <v>715</v>
      </c>
    </row>
    <row r="74" spans="1:16" x14ac:dyDescent="0.15">
      <c r="A74" s="178" t="s">
        <v>75</v>
      </c>
      <c r="B74" s="179">
        <f>基金残高に係る経年分析!F57</f>
        <v>1206</v>
      </c>
      <c r="C74" s="179">
        <f>基金残高に係る経年分析!G57</f>
        <v>1313</v>
      </c>
      <c r="D74" s="179">
        <f>基金残高に係る経年分析!H57</f>
        <v>1323</v>
      </c>
    </row>
  </sheetData>
  <sheetProtection algorithmName="SHA-512" hashValue="qsD9tfNuctRkaqLj7kJnh4SvkUow51REIiYifPUpRkCb2DQchiblNGCiuH2TVBbBG8+kM5+/MIKPa+KYuf3KyA==" saltValue="th5NnOBylfO8oHjrbrXv5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zaisei01</cp:lastModifiedBy>
  <dcterms:created xsi:type="dcterms:W3CDTF">2025-02-19T00:14:24Z</dcterms:created>
  <dcterms:modified xsi:type="dcterms:W3CDTF">2025-03-26T00:46:54Z</dcterms:modified>
  <cp:category/>
</cp:coreProperties>
</file>