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C:\Users\huzita\Desktop\水道\3 公営企業関係\経営比較分析表\R06（R5年度決算）\"/>
    </mc:Choice>
  </mc:AlternateContent>
  <xr:revisionPtr revIDLastSave="0" documentId="13_ncr:1_{3455EF4F-EE27-42B0-9D73-E789C7783BB9}" xr6:coauthVersionLast="45" xr6:coauthVersionMax="45" xr10:uidLastSave="{00000000-0000-0000-0000-000000000000}"/>
  <workbookProtection workbookAlgorithmName="SHA-512" workbookHashValue="Tnv78EvCdxkUnF1JQSUxlZyJaLOPt48Hfz0IfgNrnhdZfHehccfAKdwuzoNAuKJDaLF9jPqPkWIibvPnTh6I5g==" workbookSaltValue="nNVMpuJC/8SQEHcHT8H6LA==" workbookSpinCount="100000" lockStructure="1"/>
  <bookViews>
    <workbookView xWindow="-120" yWindow="-120" windowWidth="20730" windowHeight="1116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AL8" i="4" s="1"/>
  <c r="Q6" i="5"/>
  <c r="W10" i="4" s="1"/>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H85" i="4"/>
  <c r="E85" i="4"/>
  <c r="AT10" i="4"/>
  <c r="AL10" i="4"/>
  <c r="I10" i="4"/>
  <c r="B10" i="4"/>
  <c r="BB8" i="4"/>
  <c r="AT8" i="4"/>
  <c r="AD8" i="4"/>
  <c r="W8" i="4"/>
  <c r="P8" i="4"/>
  <c r="I8" i="4"/>
  <c r="B8" i="4"/>
</calcChain>
</file>

<file path=xl/sharedStrings.xml><?xml version="1.0" encoding="utf-8"?>
<sst xmlns="http://schemas.openxmlformats.org/spreadsheetml/2006/main" count="233" uniqueCount="117">
  <si>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</si>
  <si>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</si>
  <si>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</si>
  <si>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</si>
  <si>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</si>
  <si>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</si>
  <si>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</si>
  <si>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</si>
  <si>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</si>
  <si>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</si>
  <si>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</si>
  <si>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</si>
  <si>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</si>
  <si>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</si>
  <si>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</si>
  <si>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</si>
  <si>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</si>
  <si>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</si>
  <si>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</si>
  <si>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</si>
  <si>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</si>
  <si>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</si>
  <si>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</si>
  <si>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</si>
  <si>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</si>
  <si>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</si>
  <si>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</si>
  <si>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</si>
  <si>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</si>
  <si>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</si>
  <si>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</si>
  <si>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</si>
  <si>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</si>
  <si>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</si>
  <si>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</si>
  <si>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</si>
  <si>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</si>
  <si>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</si>
  <si>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</si>
  <si>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</si>
  <si>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</si>
  <si>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</si>
  <si>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</si>
  <si>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</si>
  <si>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</si>
  <si>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</si>
  <si>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</si>
  <si>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</si>
  <si>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</si>
  <si>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</si>
  <si>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</si>
  <si>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</si>
  <si>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</si>
  <si>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</si>
  <si>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</si>
  <si>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</si>
  <si>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</si>
  <si>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</si>
  <si>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</si>
  <si>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</si>
  <si>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</si>
  <si>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</si>
  <si>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</si>
  <si>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</si>
  <si>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</si>
  <si>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</si>
  <si>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</si>
  <si>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</si>
  <si>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</si>
  <si>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</si>
  <si>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</si>
  <si>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</si>
  <si>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</si>
  <si>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</si>
  <si>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</si>
  <si>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</si>
  <si>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</si>
  <si>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</si>
  <si>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</si>
  <si>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</si>
  <si>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</si>
  <si>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</si>
  <si>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</si>
  <si>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</si>
  <si>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</si>
  <si>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</si>
  <si>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</si>
  <si>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</si>
  <si>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</si>
  <si>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</si>
  <si>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</si>
  <si>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</si>
  <si>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</si>
  <si>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</si>
  <si>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</si>
  <si>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</si>
  <si>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初山別村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</si>
  <si>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</si>
  <si>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</si>
  <si>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</si>
  <si>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</si>
  <si>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</si>
  <si>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</si>
  <si>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</si>
  <si>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</si>
  <si>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</si>
  <si>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</si>
  <si>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</si>
  <si>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</si>
  <si>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</si>
  <si>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</si>
  <si>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</si>
  <si>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</si>
  <si>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</si>
  <si>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収益的収支比率は73%で、料金回収率は29%となり前年より増加となったが、給水原価は平均値より上回っており、企業債残高対給水収益比率については前年より減少したが平均値を上回っている。
　今後においても、計画的な改修や定期的な点検を実施し、維持管理及び諸費用等の削減を図る必要がある。</t>
    <rPh sb="1" eb="4">
      <t>シュウエキテキ</t>
    </rPh>
    <rPh sb="4" eb="6">
      <t>シュウシ</t>
    </rPh>
    <rPh sb="6" eb="8">
      <t>ヒリツ</t>
    </rPh>
    <rPh sb="14" eb="16">
      <t>リョウキン</t>
    </rPh>
    <rPh sb="16" eb="18">
      <t>カイシュウ</t>
    </rPh>
    <rPh sb="18" eb="19">
      <t>リツ</t>
    </rPh>
    <rPh sb="26" eb="28">
      <t>ゼンネン</t>
    </rPh>
    <rPh sb="30" eb="32">
      <t>ゾウカ</t>
    </rPh>
    <rPh sb="38" eb="40">
      <t>キュウスイ</t>
    </rPh>
    <rPh sb="40" eb="42">
      <t>ゲンカ</t>
    </rPh>
    <rPh sb="43" eb="46">
      <t>ヘイキンチ</t>
    </rPh>
    <rPh sb="48" eb="50">
      <t>ウワマワ</t>
    </rPh>
    <rPh sb="55" eb="57">
      <t>キギョウ</t>
    </rPh>
    <rPh sb="57" eb="58">
      <t>サイ</t>
    </rPh>
    <rPh sb="58" eb="60">
      <t>ザンダカ</t>
    </rPh>
    <rPh sb="60" eb="61">
      <t>タイ</t>
    </rPh>
    <rPh sb="61" eb="63">
      <t>キュウスイ</t>
    </rPh>
    <rPh sb="63" eb="65">
      <t>シュウエキ</t>
    </rPh>
    <rPh sb="65" eb="67">
      <t>ヒリツ</t>
    </rPh>
    <rPh sb="72" eb="74">
      <t>ゼンネン</t>
    </rPh>
    <rPh sb="76" eb="78">
      <t>ゲンショウ</t>
    </rPh>
    <rPh sb="81" eb="84">
      <t>ヘイキンチ</t>
    </rPh>
    <rPh sb="85" eb="87">
      <t>ウワマワ</t>
    </rPh>
    <rPh sb="94" eb="96">
      <t>コンゴ</t>
    </rPh>
    <rPh sb="102" eb="105">
      <t>ケイカクテキ</t>
    </rPh>
    <rPh sb="106" eb="108">
      <t>カイシュウ</t>
    </rPh>
    <rPh sb="109" eb="112">
      <t>テイキテキ</t>
    </rPh>
    <rPh sb="113" eb="115">
      <t>テンケン</t>
    </rPh>
    <rPh sb="116" eb="118">
      <t>ジッシ</t>
    </rPh>
    <rPh sb="120" eb="122">
      <t>イジ</t>
    </rPh>
    <rPh sb="122" eb="124">
      <t>カンリ</t>
    </rPh>
    <rPh sb="124" eb="125">
      <t>オヨ</t>
    </rPh>
    <rPh sb="126" eb="127">
      <t>ショ</t>
    </rPh>
    <rPh sb="127" eb="129">
      <t>ヒヨウ</t>
    </rPh>
    <rPh sb="129" eb="130">
      <t>トウ</t>
    </rPh>
    <rPh sb="131" eb="133">
      <t>サクゲン</t>
    </rPh>
    <rPh sb="134" eb="135">
      <t>ハカ</t>
    </rPh>
    <rPh sb="136" eb="138">
      <t>ヒツヨウ</t>
    </rPh>
    <phoneticPr fontId="4"/>
  </si>
  <si>
    <t>　水道施設については、耐用年数・耐震化を踏まえ計画的に順次更新を実施し、漏水対策を図る。
　令和７年度より初山別地区導水管の耐震管への布設替えを予定しており地形測量調査を予定している。</t>
    <rPh sb="1" eb="3">
      <t>スイドウ</t>
    </rPh>
    <rPh sb="3" eb="5">
      <t>シセツ</t>
    </rPh>
    <rPh sb="11" eb="13">
      <t>タイヨウ</t>
    </rPh>
    <rPh sb="13" eb="15">
      <t>ネンスウ</t>
    </rPh>
    <rPh sb="16" eb="19">
      <t>タイシンカ</t>
    </rPh>
    <rPh sb="20" eb="21">
      <t>フ</t>
    </rPh>
    <rPh sb="23" eb="26">
      <t>ケイカクテキ</t>
    </rPh>
    <rPh sb="27" eb="29">
      <t>ジュンジ</t>
    </rPh>
    <rPh sb="29" eb="31">
      <t>コウシン</t>
    </rPh>
    <rPh sb="32" eb="34">
      <t>ジッシ</t>
    </rPh>
    <rPh sb="36" eb="38">
      <t>ロウスイ</t>
    </rPh>
    <rPh sb="38" eb="40">
      <t>タイサク</t>
    </rPh>
    <rPh sb="41" eb="42">
      <t>ハカ</t>
    </rPh>
    <rPh sb="46" eb="48">
      <t>レイワ</t>
    </rPh>
    <rPh sb="49" eb="51">
      <t>ネンド</t>
    </rPh>
    <rPh sb="53" eb="56">
      <t>ショサンベツ</t>
    </rPh>
    <rPh sb="56" eb="58">
      <t>チク</t>
    </rPh>
    <rPh sb="58" eb="60">
      <t>ドウスイ</t>
    </rPh>
    <rPh sb="60" eb="61">
      <t>カン</t>
    </rPh>
    <rPh sb="62" eb="64">
      <t>タイシン</t>
    </rPh>
    <rPh sb="64" eb="65">
      <t>カン</t>
    </rPh>
    <rPh sb="67" eb="69">
      <t>フセツ</t>
    </rPh>
    <rPh sb="69" eb="70">
      <t>カ</t>
    </rPh>
    <rPh sb="72" eb="74">
      <t>ヨテイ</t>
    </rPh>
    <rPh sb="78" eb="80">
      <t>チケイ</t>
    </rPh>
    <rPh sb="80" eb="82">
      <t>ソクリョウ</t>
    </rPh>
    <rPh sb="82" eb="84">
      <t>チョウサ</t>
    </rPh>
    <rPh sb="85" eb="87">
      <t>ヨテイ</t>
    </rPh>
    <phoneticPr fontId="4"/>
  </si>
  <si>
    <t>　一般会計からの繰出金に依存しているが、管路更新・補修等により有収率を上げ、料金水準の検討を含め経営改善を図る必要がある。</t>
    <rPh sb="1" eb="3">
      <t>イッパン</t>
    </rPh>
    <rPh sb="3" eb="5">
      <t>カイケイ</t>
    </rPh>
    <rPh sb="8" eb="9">
      <t>クリ</t>
    </rPh>
    <rPh sb="9" eb="11">
      <t>シュッキン</t>
    </rPh>
    <rPh sb="10" eb="11">
      <t>キン</t>
    </rPh>
    <rPh sb="12" eb="14">
      <t>イゾン</t>
    </rPh>
    <rPh sb="20" eb="22">
      <t>カンロ</t>
    </rPh>
    <rPh sb="22" eb="24">
      <t>コウシン</t>
    </rPh>
    <rPh sb="25" eb="27">
      <t>ホシュウ</t>
    </rPh>
    <rPh sb="27" eb="28">
      <t>トウ</t>
    </rPh>
    <rPh sb="31" eb="34">
      <t>ユウシュウリツ</t>
    </rPh>
    <rPh sb="35" eb="36">
      <t>ア</t>
    </rPh>
    <rPh sb="38" eb="40">
      <t>リョウキン</t>
    </rPh>
    <rPh sb="40" eb="42">
      <t>スイジュン</t>
    </rPh>
    <rPh sb="43" eb="45">
      <t>ケントウ</t>
    </rPh>
    <rPh sb="46" eb="47">
      <t>フク</t>
    </rPh>
    <rPh sb="48" eb="50">
      <t>ケイエイ</t>
    </rPh>
    <rPh sb="50" eb="52">
      <t>カイゼン</t>
    </rPh>
    <rPh sb="53" eb="54">
      <t>ハカ</t>
    </rPh>
    <rPh sb="55" eb="5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</si>
</sst>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1.82</c:v>
                </c:pt>
                <c:pt idx="1">
                  <c:v>1.7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4D2-4BBF-AA71-4EFA2DB1CA62}"/>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54D2-4BBF-AA71-4EFA2DB1CA62}"/>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75.19</c:v>
                </c:pt>
                <c:pt idx="1">
                  <c:v>71.73</c:v>
                </c:pt>
                <c:pt idx="2">
                  <c:v>70.400000000000006</c:v>
                </c:pt>
                <c:pt idx="3">
                  <c:v>68.62</c:v>
                </c:pt>
                <c:pt idx="4">
                  <c:v>69.95</c:v>
                </c:pt>
              </c:numCache>
            </c:numRef>
          </c:val>
          <c:extLst>
            <c:ext xmlns:c16="http://schemas.microsoft.com/office/drawing/2014/chart" uri="{C3380CC4-5D6E-409C-BE32-E72D297353CC}">
              <c16:uniqueId val="{00000000-0D4D-4659-B893-9786620D2E2F}"/>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0D4D-4659-B893-9786620D2E2F}"/>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66.489999999999995</c:v>
                </c:pt>
                <c:pt idx="1">
                  <c:v>71.87</c:v>
                </c:pt>
                <c:pt idx="2">
                  <c:v>75.209999999999994</c:v>
                </c:pt>
                <c:pt idx="3">
                  <c:v>76.489999999999995</c:v>
                </c:pt>
                <c:pt idx="4">
                  <c:v>74.41</c:v>
                </c:pt>
              </c:numCache>
            </c:numRef>
          </c:val>
          <c:extLst>
            <c:ext xmlns:c16="http://schemas.microsoft.com/office/drawing/2014/chart" uri="{C3380CC4-5D6E-409C-BE32-E72D297353CC}">
              <c16:uniqueId val="{00000000-E90A-4C22-A80C-B608678799A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E90A-4C22-A80C-B608678799A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45.93</c:v>
                </c:pt>
                <c:pt idx="1">
                  <c:v>53.93</c:v>
                </c:pt>
                <c:pt idx="2">
                  <c:v>49.46</c:v>
                </c:pt>
                <c:pt idx="3">
                  <c:v>69.47</c:v>
                </c:pt>
                <c:pt idx="4">
                  <c:v>73.430000000000007</c:v>
                </c:pt>
              </c:numCache>
            </c:numRef>
          </c:val>
          <c:extLst>
            <c:ext xmlns:c16="http://schemas.microsoft.com/office/drawing/2014/chart" uri="{C3380CC4-5D6E-409C-BE32-E72D297353CC}">
              <c16:uniqueId val="{00000000-CF79-41B8-8472-A1289F6D7F4F}"/>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CF79-41B8-8472-A1289F6D7F4F}"/>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856-4872-8EF3-1C2124830509}"/>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56-4872-8EF3-1C2124830509}"/>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65-4109-95AA-E785A6448E5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65-4109-95AA-E785A6448E5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4F-4FAC-8374-EB325012FBF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4F-4FAC-8374-EB325012FBF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D8-4A8E-8044-68F22D3BE4B0}"/>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D8-4A8E-8044-68F22D3BE4B0}"/>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2323.4899999999998</c:v>
                </c:pt>
                <c:pt idx="1">
                  <c:v>2135.17</c:v>
                </c:pt>
                <c:pt idx="2">
                  <c:v>1933.02</c:v>
                </c:pt>
                <c:pt idx="3">
                  <c:v>2502.67</c:v>
                </c:pt>
                <c:pt idx="4">
                  <c:v>1631.59</c:v>
                </c:pt>
              </c:numCache>
            </c:numRef>
          </c:val>
          <c:extLst>
            <c:ext xmlns:c16="http://schemas.microsoft.com/office/drawing/2014/chart" uri="{C3380CC4-5D6E-409C-BE32-E72D297353CC}">
              <c16:uniqueId val="{00000000-CF03-44A2-805C-06EBB7756D00}"/>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CF03-44A2-805C-06EBB7756D00}"/>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28.13</c:v>
                </c:pt>
                <c:pt idx="1">
                  <c:v>32.409999999999997</c:v>
                </c:pt>
                <c:pt idx="2">
                  <c:v>29.01</c:v>
                </c:pt>
                <c:pt idx="3">
                  <c:v>22.08</c:v>
                </c:pt>
                <c:pt idx="4">
                  <c:v>29.77</c:v>
                </c:pt>
              </c:numCache>
            </c:numRef>
          </c:val>
          <c:extLst>
            <c:ext xmlns:c16="http://schemas.microsoft.com/office/drawing/2014/chart" uri="{C3380CC4-5D6E-409C-BE32-E72D297353CC}">
              <c16:uniqueId val="{00000000-15FD-4B91-AA22-924FAFB0EC50}"/>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15FD-4B91-AA22-924FAFB0EC50}"/>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916.93</c:v>
                </c:pt>
                <c:pt idx="1">
                  <c:v>799.69</c:v>
                </c:pt>
                <c:pt idx="2">
                  <c:v>883.08</c:v>
                </c:pt>
                <c:pt idx="3">
                  <c:v>839.68</c:v>
                </c:pt>
                <c:pt idx="4">
                  <c:v>864.57</c:v>
                </c:pt>
              </c:numCache>
            </c:numRef>
          </c:val>
          <c:extLst>
            <c:ext xmlns:c16="http://schemas.microsoft.com/office/drawing/2014/chart" uri="{C3380CC4-5D6E-409C-BE32-E72D297353CC}">
              <c16:uniqueId val="{00000000-0597-4CD8-B3FE-1A940FC0B065}"/>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0597-4CD8-B3FE-1A940FC0B065}"/>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55"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北海道　初山別村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D4</v>
      </c>
      <c r="X8" s="35"/>
      <c r="Y8" s="35"/>
      <c r="Z8" s="35"/>
      <c r="AA8" s="35"/>
      <c r="AB8" s="35"/>
      <c r="AC8" s="35"/>
      <c r="AD8" s="35" t="str">
        <f>データ!$M$6</f>
        <v>非設置</v>
      </c>
      <c r="AE8" s="35"/>
      <c r="AF8" s="35"/>
      <c r="AG8" s="35"/>
      <c r="AH8" s="35"/>
      <c r="AI8" s="35"/>
      <c r="AJ8" s="35"/>
      <c r="AK8" s="2"/>
      <c r="AL8" s="36">
        <f>データ!$R$6</f>
        <v>1046</v>
      </c>
      <c r="AM8" s="36"/>
      <c r="AN8" s="36"/>
      <c r="AO8" s="36"/>
      <c r="AP8" s="36"/>
      <c r="AQ8" s="36"/>
      <c r="AR8" s="36"/>
      <c r="AS8" s="36"/>
      <c r="AT8" s="37">
        <f>データ!$S$6</f>
        <v>279.52</v>
      </c>
      <c r="AU8" s="37"/>
      <c r="AV8" s="37"/>
      <c r="AW8" s="37"/>
      <c r="AX8" s="37"/>
      <c r="AY8" s="37"/>
      <c r="AZ8" s="37"/>
      <c r="BA8" s="37"/>
      <c r="BB8" s="37">
        <f>データ!$T$6</f>
        <v>3.74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97.67</v>
      </c>
      <c r="Q10" s="37"/>
      <c r="R10" s="37"/>
      <c r="S10" s="37"/>
      <c r="T10" s="37"/>
      <c r="U10" s="37"/>
      <c r="V10" s="37"/>
      <c r="W10" s="36">
        <f>データ!$Q$6</f>
        <v>5290</v>
      </c>
      <c r="X10" s="36"/>
      <c r="Y10" s="36"/>
      <c r="Z10" s="36"/>
      <c r="AA10" s="36"/>
      <c r="AB10" s="36"/>
      <c r="AC10" s="36"/>
      <c r="AD10" s="2"/>
      <c r="AE10" s="2"/>
      <c r="AF10" s="2"/>
      <c r="AG10" s="2"/>
      <c r="AH10" s="2"/>
      <c r="AI10" s="2"/>
      <c r="AJ10" s="2"/>
      <c r="AK10" s="2"/>
      <c r="AL10" s="36">
        <f>データ!$U$6</f>
        <v>1005</v>
      </c>
      <c r="AM10" s="36"/>
      <c r="AN10" s="36"/>
      <c r="AO10" s="36"/>
      <c r="AP10" s="36"/>
      <c r="AQ10" s="36"/>
      <c r="AR10" s="36"/>
      <c r="AS10" s="36"/>
      <c r="AT10" s="37">
        <f>データ!$V$6</f>
        <v>35.799999999999997</v>
      </c>
      <c r="AU10" s="37"/>
      <c r="AV10" s="37"/>
      <c r="AW10" s="37"/>
      <c r="AX10" s="37"/>
      <c r="AY10" s="37"/>
      <c r="AZ10" s="37"/>
      <c r="BA10" s="37"/>
      <c r="BB10" s="37">
        <f>データ!$W$6</f>
        <v>28.07</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6" t="s">
        <v>114</v>
      </c>
      <c r="BM16" s="47"/>
      <c r="BN16" s="47"/>
      <c r="BO16" s="47"/>
      <c r="BP16" s="47"/>
      <c r="BQ16" s="47"/>
      <c r="BR16" s="47"/>
      <c r="BS16" s="47"/>
      <c r="BT16" s="47"/>
      <c r="BU16" s="47"/>
      <c r="BV16" s="47"/>
      <c r="BW16" s="47"/>
      <c r="BX16" s="47"/>
      <c r="BY16" s="47"/>
      <c r="BZ16" s="4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6"/>
      <c r="BM17" s="47"/>
      <c r="BN17" s="47"/>
      <c r="BO17" s="47"/>
      <c r="BP17" s="47"/>
      <c r="BQ17" s="47"/>
      <c r="BR17" s="47"/>
      <c r="BS17" s="47"/>
      <c r="BT17" s="47"/>
      <c r="BU17" s="47"/>
      <c r="BV17" s="47"/>
      <c r="BW17" s="47"/>
      <c r="BX17" s="47"/>
      <c r="BY17" s="47"/>
      <c r="BZ17" s="4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6"/>
      <c r="BM18" s="47"/>
      <c r="BN18" s="47"/>
      <c r="BO18" s="47"/>
      <c r="BP18" s="47"/>
      <c r="BQ18" s="47"/>
      <c r="BR18" s="47"/>
      <c r="BS18" s="47"/>
      <c r="BT18" s="47"/>
      <c r="BU18" s="47"/>
      <c r="BV18" s="47"/>
      <c r="BW18" s="47"/>
      <c r="BX18" s="47"/>
      <c r="BY18" s="47"/>
      <c r="BZ18" s="4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6"/>
      <c r="BM19" s="47"/>
      <c r="BN19" s="47"/>
      <c r="BO19" s="47"/>
      <c r="BP19" s="47"/>
      <c r="BQ19" s="47"/>
      <c r="BR19" s="47"/>
      <c r="BS19" s="47"/>
      <c r="BT19" s="47"/>
      <c r="BU19" s="47"/>
      <c r="BV19" s="47"/>
      <c r="BW19" s="47"/>
      <c r="BX19" s="47"/>
      <c r="BY19" s="47"/>
      <c r="BZ19" s="4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6"/>
      <c r="BM20" s="47"/>
      <c r="BN20" s="47"/>
      <c r="BO20" s="47"/>
      <c r="BP20" s="47"/>
      <c r="BQ20" s="47"/>
      <c r="BR20" s="47"/>
      <c r="BS20" s="47"/>
      <c r="BT20" s="47"/>
      <c r="BU20" s="47"/>
      <c r="BV20" s="47"/>
      <c r="BW20" s="47"/>
      <c r="BX20" s="47"/>
      <c r="BY20" s="47"/>
      <c r="BZ20" s="4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6"/>
      <c r="BM21" s="47"/>
      <c r="BN21" s="47"/>
      <c r="BO21" s="47"/>
      <c r="BP21" s="47"/>
      <c r="BQ21" s="47"/>
      <c r="BR21" s="47"/>
      <c r="BS21" s="47"/>
      <c r="BT21" s="47"/>
      <c r="BU21" s="47"/>
      <c r="BV21" s="47"/>
      <c r="BW21" s="47"/>
      <c r="BX21" s="47"/>
      <c r="BY21" s="47"/>
      <c r="BZ21" s="4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6"/>
      <c r="BM22" s="47"/>
      <c r="BN22" s="47"/>
      <c r="BO22" s="47"/>
      <c r="BP22" s="47"/>
      <c r="BQ22" s="47"/>
      <c r="BR22" s="47"/>
      <c r="BS22" s="47"/>
      <c r="BT22" s="47"/>
      <c r="BU22" s="47"/>
      <c r="BV22" s="47"/>
      <c r="BW22" s="47"/>
      <c r="BX22" s="47"/>
      <c r="BY22" s="47"/>
      <c r="BZ22" s="4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6"/>
      <c r="BM23" s="47"/>
      <c r="BN23" s="47"/>
      <c r="BO23" s="47"/>
      <c r="BP23" s="47"/>
      <c r="BQ23" s="47"/>
      <c r="BR23" s="47"/>
      <c r="BS23" s="47"/>
      <c r="BT23" s="47"/>
      <c r="BU23" s="47"/>
      <c r="BV23" s="47"/>
      <c r="BW23" s="47"/>
      <c r="BX23" s="47"/>
      <c r="BY23" s="47"/>
      <c r="BZ23" s="4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6"/>
      <c r="BM24" s="47"/>
      <c r="BN24" s="47"/>
      <c r="BO24" s="47"/>
      <c r="BP24" s="47"/>
      <c r="BQ24" s="47"/>
      <c r="BR24" s="47"/>
      <c r="BS24" s="47"/>
      <c r="BT24" s="47"/>
      <c r="BU24" s="47"/>
      <c r="BV24" s="47"/>
      <c r="BW24" s="47"/>
      <c r="BX24" s="47"/>
      <c r="BY24" s="47"/>
      <c r="BZ24" s="4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6"/>
      <c r="BM25" s="47"/>
      <c r="BN25" s="47"/>
      <c r="BO25" s="47"/>
      <c r="BP25" s="47"/>
      <c r="BQ25" s="47"/>
      <c r="BR25" s="47"/>
      <c r="BS25" s="47"/>
      <c r="BT25" s="47"/>
      <c r="BU25" s="47"/>
      <c r="BV25" s="47"/>
      <c r="BW25" s="47"/>
      <c r="BX25" s="47"/>
      <c r="BY25" s="47"/>
      <c r="BZ25" s="4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6"/>
      <c r="BM26" s="47"/>
      <c r="BN26" s="47"/>
      <c r="BO26" s="47"/>
      <c r="BP26" s="47"/>
      <c r="BQ26" s="47"/>
      <c r="BR26" s="47"/>
      <c r="BS26" s="47"/>
      <c r="BT26" s="47"/>
      <c r="BU26" s="47"/>
      <c r="BV26" s="47"/>
      <c r="BW26" s="47"/>
      <c r="BX26" s="47"/>
      <c r="BY26" s="47"/>
      <c r="BZ26" s="4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6"/>
      <c r="BM27" s="47"/>
      <c r="BN27" s="47"/>
      <c r="BO27" s="47"/>
      <c r="BP27" s="47"/>
      <c r="BQ27" s="47"/>
      <c r="BR27" s="47"/>
      <c r="BS27" s="47"/>
      <c r="BT27" s="47"/>
      <c r="BU27" s="47"/>
      <c r="BV27" s="47"/>
      <c r="BW27" s="47"/>
      <c r="BX27" s="47"/>
      <c r="BY27" s="47"/>
      <c r="BZ27" s="4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6"/>
      <c r="BM28" s="47"/>
      <c r="BN28" s="47"/>
      <c r="BO28" s="47"/>
      <c r="BP28" s="47"/>
      <c r="BQ28" s="47"/>
      <c r="BR28" s="47"/>
      <c r="BS28" s="47"/>
      <c r="BT28" s="47"/>
      <c r="BU28" s="47"/>
      <c r="BV28" s="47"/>
      <c r="BW28" s="47"/>
      <c r="BX28" s="47"/>
      <c r="BY28" s="47"/>
      <c r="BZ28" s="4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6"/>
      <c r="BM29" s="47"/>
      <c r="BN29" s="47"/>
      <c r="BO29" s="47"/>
      <c r="BP29" s="47"/>
      <c r="BQ29" s="47"/>
      <c r="BR29" s="47"/>
      <c r="BS29" s="47"/>
      <c r="BT29" s="47"/>
      <c r="BU29" s="47"/>
      <c r="BV29" s="47"/>
      <c r="BW29" s="47"/>
      <c r="BX29" s="47"/>
      <c r="BY29" s="47"/>
      <c r="BZ29" s="4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6"/>
      <c r="BM30" s="47"/>
      <c r="BN30" s="47"/>
      <c r="BO30" s="47"/>
      <c r="BP30" s="47"/>
      <c r="BQ30" s="47"/>
      <c r="BR30" s="47"/>
      <c r="BS30" s="47"/>
      <c r="BT30" s="47"/>
      <c r="BU30" s="47"/>
      <c r="BV30" s="47"/>
      <c r="BW30" s="47"/>
      <c r="BX30" s="47"/>
      <c r="BY30" s="47"/>
      <c r="BZ30" s="4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6"/>
      <c r="BM31" s="47"/>
      <c r="BN31" s="47"/>
      <c r="BO31" s="47"/>
      <c r="BP31" s="47"/>
      <c r="BQ31" s="47"/>
      <c r="BR31" s="47"/>
      <c r="BS31" s="47"/>
      <c r="BT31" s="47"/>
      <c r="BU31" s="47"/>
      <c r="BV31" s="47"/>
      <c r="BW31" s="47"/>
      <c r="BX31" s="47"/>
      <c r="BY31" s="47"/>
      <c r="BZ31" s="4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6"/>
      <c r="BM32" s="47"/>
      <c r="BN32" s="47"/>
      <c r="BO32" s="47"/>
      <c r="BP32" s="47"/>
      <c r="BQ32" s="47"/>
      <c r="BR32" s="47"/>
      <c r="BS32" s="47"/>
      <c r="BT32" s="47"/>
      <c r="BU32" s="47"/>
      <c r="BV32" s="47"/>
      <c r="BW32" s="47"/>
      <c r="BX32" s="47"/>
      <c r="BY32" s="47"/>
      <c r="BZ32" s="4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6"/>
      <c r="BM33" s="47"/>
      <c r="BN33" s="47"/>
      <c r="BO33" s="47"/>
      <c r="BP33" s="47"/>
      <c r="BQ33" s="47"/>
      <c r="BR33" s="47"/>
      <c r="BS33" s="47"/>
      <c r="BT33" s="47"/>
      <c r="BU33" s="47"/>
      <c r="BV33" s="47"/>
      <c r="BW33" s="47"/>
      <c r="BX33" s="47"/>
      <c r="BY33" s="47"/>
      <c r="BZ33" s="4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6"/>
      <c r="BM34" s="47"/>
      <c r="BN34" s="47"/>
      <c r="BO34" s="47"/>
      <c r="BP34" s="47"/>
      <c r="BQ34" s="47"/>
      <c r="BR34" s="47"/>
      <c r="BS34" s="47"/>
      <c r="BT34" s="47"/>
      <c r="BU34" s="47"/>
      <c r="BV34" s="47"/>
      <c r="BW34" s="47"/>
      <c r="BX34" s="47"/>
      <c r="BY34" s="47"/>
      <c r="BZ34" s="4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6"/>
      <c r="BM35" s="47"/>
      <c r="BN35" s="47"/>
      <c r="BO35" s="47"/>
      <c r="BP35" s="47"/>
      <c r="BQ35" s="47"/>
      <c r="BR35" s="47"/>
      <c r="BS35" s="47"/>
      <c r="BT35" s="47"/>
      <c r="BU35" s="47"/>
      <c r="BV35" s="47"/>
      <c r="BW35" s="47"/>
      <c r="BX35" s="47"/>
      <c r="BY35" s="47"/>
      <c r="BZ35" s="4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6"/>
      <c r="BM36" s="47"/>
      <c r="BN36" s="47"/>
      <c r="BO36" s="47"/>
      <c r="BP36" s="47"/>
      <c r="BQ36" s="47"/>
      <c r="BR36" s="47"/>
      <c r="BS36" s="47"/>
      <c r="BT36" s="47"/>
      <c r="BU36" s="47"/>
      <c r="BV36" s="47"/>
      <c r="BW36" s="47"/>
      <c r="BX36" s="47"/>
      <c r="BY36" s="47"/>
      <c r="BZ36" s="4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6"/>
      <c r="BM37" s="47"/>
      <c r="BN37" s="47"/>
      <c r="BO37" s="47"/>
      <c r="BP37" s="47"/>
      <c r="BQ37" s="47"/>
      <c r="BR37" s="47"/>
      <c r="BS37" s="47"/>
      <c r="BT37" s="47"/>
      <c r="BU37" s="47"/>
      <c r="BV37" s="47"/>
      <c r="BW37" s="47"/>
      <c r="BX37" s="47"/>
      <c r="BY37" s="47"/>
      <c r="BZ37" s="4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6"/>
      <c r="BM38" s="47"/>
      <c r="BN38" s="47"/>
      <c r="BO38" s="47"/>
      <c r="BP38" s="47"/>
      <c r="BQ38" s="47"/>
      <c r="BR38" s="47"/>
      <c r="BS38" s="47"/>
      <c r="BT38" s="47"/>
      <c r="BU38" s="47"/>
      <c r="BV38" s="47"/>
      <c r="BW38" s="47"/>
      <c r="BX38" s="47"/>
      <c r="BY38" s="47"/>
      <c r="BZ38" s="4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6"/>
      <c r="BM39" s="47"/>
      <c r="BN39" s="47"/>
      <c r="BO39" s="47"/>
      <c r="BP39" s="47"/>
      <c r="BQ39" s="47"/>
      <c r="BR39" s="47"/>
      <c r="BS39" s="47"/>
      <c r="BT39" s="47"/>
      <c r="BU39" s="47"/>
      <c r="BV39" s="47"/>
      <c r="BW39" s="47"/>
      <c r="BX39" s="47"/>
      <c r="BY39" s="47"/>
      <c r="BZ39" s="4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6"/>
      <c r="BM40" s="47"/>
      <c r="BN40" s="47"/>
      <c r="BO40" s="47"/>
      <c r="BP40" s="47"/>
      <c r="BQ40" s="47"/>
      <c r="BR40" s="47"/>
      <c r="BS40" s="47"/>
      <c r="BT40" s="47"/>
      <c r="BU40" s="47"/>
      <c r="BV40" s="47"/>
      <c r="BW40" s="47"/>
      <c r="BX40" s="47"/>
      <c r="BY40" s="47"/>
      <c r="BZ40" s="4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6"/>
      <c r="BM41" s="47"/>
      <c r="BN41" s="47"/>
      <c r="BO41" s="47"/>
      <c r="BP41" s="47"/>
      <c r="BQ41" s="47"/>
      <c r="BR41" s="47"/>
      <c r="BS41" s="47"/>
      <c r="BT41" s="47"/>
      <c r="BU41" s="47"/>
      <c r="BV41" s="47"/>
      <c r="BW41" s="47"/>
      <c r="BX41" s="47"/>
      <c r="BY41" s="47"/>
      <c r="BZ41" s="4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6"/>
      <c r="BM42" s="47"/>
      <c r="BN42" s="47"/>
      <c r="BO42" s="47"/>
      <c r="BP42" s="47"/>
      <c r="BQ42" s="47"/>
      <c r="BR42" s="47"/>
      <c r="BS42" s="47"/>
      <c r="BT42" s="47"/>
      <c r="BU42" s="47"/>
      <c r="BV42" s="47"/>
      <c r="BW42" s="47"/>
      <c r="BX42" s="47"/>
      <c r="BY42" s="47"/>
      <c r="BZ42" s="4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6"/>
      <c r="BM43" s="47"/>
      <c r="BN43" s="47"/>
      <c r="BO43" s="47"/>
      <c r="BP43" s="47"/>
      <c r="BQ43" s="47"/>
      <c r="BR43" s="47"/>
      <c r="BS43" s="47"/>
      <c r="BT43" s="47"/>
      <c r="BU43" s="47"/>
      <c r="BV43" s="47"/>
      <c r="BW43" s="47"/>
      <c r="BX43" s="47"/>
      <c r="BY43" s="47"/>
      <c r="BZ43" s="4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9"/>
      <c r="BM44" s="50"/>
      <c r="BN44" s="50"/>
      <c r="BO44" s="50"/>
      <c r="BP44" s="50"/>
      <c r="BQ44" s="50"/>
      <c r="BR44" s="50"/>
      <c r="BS44" s="50"/>
      <c r="BT44" s="50"/>
      <c r="BU44" s="50"/>
      <c r="BV44" s="50"/>
      <c r="BW44" s="50"/>
      <c r="BX44" s="50"/>
      <c r="BY44" s="50"/>
      <c r="BZ44" s="5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6" t="s">
        <v>115</v>
      </c>
      <c r="BM47" s="47"/>
      <c r="BN47" s="47"/>
      <c r="BO47" s="47"/>
      <c r="BP47" s="47"/>
      <c r="BQ47" s="47"/>
      <c r="BR47" s="47"/>
      <c r="BS47" s="47"/>
      <c r="BT47" s="47"/>
      <c r="BU47" s="47"/>
      <c r="BV47" s="47"/>
      <c r="BW47" s="47"/>
      <c r="BX47" s="47"/>
      <c r="BY47" s="47"/>
      <c r="BZ47" s="4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47"/>
      <c r="BN48" s="47"/>
      <c r="BO48" s="47"/>
      <c r="BP48" s="47"/>
      <c r="BQ48" s="47"/>
      <c r="BR48" s="47"/>
      <c r="BS48" s="47"/>
      <c r="BT48" s="47"/>
      <c r="BU48" s="47"/>
      <c r="BV48" s="47"/>
      <c r="BW48" s="47"/>
      <c r="BX48" s="47"/>
      <c r="BY48" s="47"/>
      <c r="BZ48" s="4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47"/>
      <c r="BN49" s="47"/>
      <c r="BO49" s="47"/>
      <c r="BP49" s="47"/>
      <c r="BQ49" s="47"/>
      <c r="BR49" s="47"/>
      <c r="BS49" s="47"/>
      <c r="BT49" s="47"/>
      <c r="BU49" s="47"/>
      <c r="BV49" s="47"/>
      <c r="BW49" s="47"/>
      <c r="BX49" s="47"/>
      <c r="BY49" s="47"/>
      <c r="BZ49" s="4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47"/>
      <c r="BN50" s="47"/>
      <c r="BO50" s="47"/>
      <c r="BP50" s="47"/>
      <c r="BQ50" s="47"/>
      <c r="BR50" s="47"/>
      <c r="BS50" s="47"/>
      <c r="BT50" s="47"/>
      <c r="BU50" s="47"/>
      <c r="BV50" s="47"/>
      <c r="BW50" s="47"/>
      <c r="BX50" s="47"/>
      <c r="BY50" s="47"/>
      <c r="BZ50" s="4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47"/>
      <c r="BN51" s="47"/>
      <c r="BO51" s="47"/>
      <c r="BP51" s="47"/>
      <c r="BQ51" s="47"/>
      <c r="BR51" s="47"/>
      <c r="BS51" s="47"/>
      <c r="BT51" s="47"/>
      <c r="BU51" s="47"/>
      <c r="BV51" s="47"/>
      <c r="BW51" s="47"/>
      <c r="BX51" s="47"/>
      <c r="BY51" s="47"/>
      <c r="BZ51" s="4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47"/>
      <c r="BN52" s="47"/>
      <c r="BO52" s="47"/>
      <c r="BP52" s="47"/>
      <c r="BQ52" s="47"/>
      <c r="BR52" s="47"/>
      <c r="BS52" s="47"/>
      <c r="BT52" s="47"/>
      <c r="BU52" s="47"/>
      <c r="BV52" s="47"/>
      <c r="BW52" s="47"/>
      <c r="BX52" s="47"/>
      <c r="BY52" s="47"/>
      <c r="BZ52" s="4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47"/>
      <c r="BN53" s="47"/>
      <c r="BO53" s="47"/>
      <c r="BP53" s="47"/>
      <c r="BQ53" s="47"/>
      <c r="BR53" s="47"/>
      <c r="BS53" s="47"/>
      <c r="BT53" s="47"/>
      <c r="BU53" s="47"/>
      <c r="BV53" s="47"/>
      <c r="BW53" s="47"/>
      <c r="BX53" s="47"/>
      <c r="BY53" s="47"/>
      <c r="BZ53" s="4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47"/>
      <c r="BN54" s="47"/>
      <c r="BO54" s="47"/>
      <c r="BP54" s="47"/>
      <c r="BQ54" s="47"/>
      <c r="BR54" s="47"/>
      <c r="BS54" s="47"/>
      <c r="BT54" s="47"/>
      <c r="BU54" s="47"/>
      <c r="BV54" s="47"/>
      <c r="BW54" s="47"/>
      <c r="BX54" s="47"/>
      <c r="BY54" s="47"/>
      <c r="BZ54" s="4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47"/>
      <c r="BN55" s="47"/>
      <c r="BO55" s="47"/>
      <c r="BP55" s="47"/>
      <c r="BQ55" s="47"/>
      <c r="BR55" s="47"/>
      <c r="BS55" s="47"/>
      <c r="BT55" s="47"/>
      <c r="BU55" s="47"/>
      <c r="BV55" s="47"/>
      <c r="BW55" s="47"/>
      <c r="BX55" s="47"/>
      <c r="BY55" s="47"/>
      <c r="BZ55" s="4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47"/>
      <c r="BN56" s="47"/>
      <c r="BO56" s="47"/>
      <c r="BP56" s="47"/>
      <c r="BQ56" s="47"/>
      <c r="BR56" s="47"/>
      <c r="BS56" s="47"/>
      <c r="BT56" s="47"/>
      <c r="BU56" s="47"/>
      <c r="BV56" s="47"/>
      <c r="BW56" s="47"/>
      <c r="BX56" s="47"/>
      <c r="BY56" s="47"/>
      <c r="BZ56" s="4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47"/>
      <c r="BN57" s="47"/>
      <c r="BO57" s="47"/>
      <c r="BP57" s="47"/>
      <c r="BQ57" s="47"/>
      <c r="BR57" s="47"/>
      <c r="BS57" s="47"/>
      <c r="BT57" s="47"/>
      <c r="BU57" s="47"/>
      <c r="BV57" s="47"/>
      <c r="BW57" s="47"/>
      <c r="BX57" s="47"/>
      <c r="BY57" s="47"/>
      <c r="BZ57" s="4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47"/>
      <c r="BN58" s="47"/>
      <c r="BO58" s="47"/>
      <c r="BP58" s="47"/>
      <c r="BQ58" s="47"/>
      <c r="BR58" s="47"/>
      <c r="BS58" s="47"/>
      <c r="BT58" s="47"/>
      <c r="BU58" s="47"/>
      <c r="BV58" s="47"/>
      <c r="BW58" s="47"/>
      <c r="BX58" s="47"/>
      <c r="BY58" s="47"/>
      <c r="BZ58" s="4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47"/>
      <c r="BN59" s="47"/>
      <c r="BO59" s="47"/>
      <c r="BP59" s="47"/>
      <c r="BQ59" s="47"/>
      <c r="BR59" s="47"/>
      <c r="BS59" s="47"/>
      <c r="BT59" s="47"/>
      <c r="BU59" s="47"/>
      <c r="BV59" s="47"/>
      <c r="BW59" s="47"/>
      <c r="BX59" s="47"/>
      <c r="BY59" s="47"/>
      <c r="BZ59" s="48"/>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6"/>
      <c r="BM60" s="47"/>
      <c r="BN60" s="47"/>
      <c r="BO60" s="47"/>
      <c r="BP60" s="47"/>
      <c r="BQ60" s="47"/>
      <c r="BR60" s="47"/>
      <c r="BS60" s="47"/>
      <c r="BT60" s="47"/>
      <c r="BU60" s="47"/>
      <c r="BV60" s="47"/>
      <c r="BW60" s="47"/>
      <c r="BX60" s="47"/>
      <c r="BY60" s="47"/>
      <c r="BZ60" s="48"/>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6"/>
      <c r="BM61" s="47"/>
      <c r="BN61" s="47"/>
      <c r="BO61" s="47"/>
      <c r="BP61" s="47"/>
      <c r="BQ61" s="47"/>
      <c r="BR61" s="47"/>
      <c r="BS61" s="47"/>
      <c r="BT61" s="47"/>
      <c r="BU61" s="47"/>
      <c r="BV61" s="47"/>
      <c r="BW61" s="47"/>
      <c r="BX61" s="47"/>
      <c r="BY61" s="47"/>
      <c r="BZ61" s="4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47"/>
      <c r="BN62" s="47"/>
      <c r="BO62" s="47"/>
      <c r="BP62" s="47"/>
      <c r="BQ62" s="47"/>
      <c r="BR62" s="47"/>
      <c r="BS62" s="47"/>
      <c r="BT62" s="47"/>
      <c r="BU62" s="47"/>
      <c r="BV62" s="47"/>
      <c r="BW62" s="47"/>
      <c r="BX62" s="47"/>
      <c r="BY62" s="47"/>
      <c r="BZ62" s="4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9"/>
      <c r="BM63" s="50"/>
      <c r="BN63" s="50"/>
      <c r="BO63" s="50"/>
      <c r="BP63" s="50"/>
      <c r="BQ63" s="50"/>
      <c r="BR63" s="50"/>
      <c r="BS63" s="50"/>
      <c r="BT63" s="50"/>
      <c r="BU63" s="50"/>
      <c r="BV63" s="50"/>
      <c r="BW63" s="50"/>
      <c r="BX63" s="50"/>
      <c r="BY63" s="50"/>
      <c r="BZ63" s="5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116</v>
      </c>
      <c r="BM66" s="47"/>
      <c r="BN66" s="47"/>
      <c r="BO66" s="47"/>
      <c r="BP66" s="47"/>
      <c r="BQ66" s="47"/>
      <c r="BR66" s="47"/>
      <c r="BS66" s="47"/>
      <c r="BT66" s="47"/>
      <c r="BU66" s="47"/>
      <c r="BV66" s="47"/>
      <c r="BW66" s="47"/>
      <c r="BX66" s="47"/>
      <c r="BY66" s="47"/>
      <c r="BZ66" s="4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42</v>
      </c>
      <c r="H85" s="13" t="str">
        <f>データ!BO6</f>
        <v>【1,045.20】</v>
      </c>
      <c r="I85" s="13" t="str">
        <f>データ!BZ6</f>
        <v>【49.51】</v>
      </c>
      <c r="J85" s="13" t="str">
        <f>データ!CK6</f>
        <v>【317.14】</v>
      </c>
      <c r="K85" s="13" t="str">
        <f>データ!CV6</f>
        <v>【55.00】</v>
      </c>
      <c r="L85" s="13" t="str">
        <f>データ!DG6</f>
        <v>【69.82】</v>
      </c>
      <c r="M85" s="13" t="s">
        <v>41</v>
      </c>
      <c r="N85" s="13" t="s">
        <v>41</v>
      </c>
      <c r="O85" s="13" t="str">
        <f>データ!EN6</f>
        <v>【0.40】</v>
      </c>
    </row>
  </sheetData>
  <sheetProtection algorithmName="SHA-512" hashValue="mXbw7gbThB00DodWCbQWhk38kmrOfLPi4SZnmhTOqLHyBUpDhfx3IcxtRXR3y9ws2/yT5dEEwg9dIR9o0bnqng==" saltValue="Upl7mY/6334hYDZx2cyjE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2023</v>
      </c>
      <c r="C6" s="20">
        <f t="shared" ref="C6:W6" si="3">C7</f>
        <v>14851</v>
      </c>
      <c r="D6" s="20">
        <f t="shared" si="3"/>
        <v>47</v>
      </c>
      <c r="E6" s="20">
        <f t="shared" si="3"/>
        <v>1</v>
      </c>
      <c r="F6" s="20">
        <f t="shared" si="3"/>
        <v>0</v>
      </c>
      <c r="G6" s="20">
        <f t="shared" si="3"/>
        <v>0</v>
      </c>
      <c r="H6" s="20" t="str">
        <f t="shared" si="3"/>
        <v>北海道　初山別村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97.67</v>
      </c>
      <c r="Q6" s="21">
        <f t="shared" si="3"/>
        <v>5290</v>
      </c>
      <c r="R6" s="21">
        <f t="shared" si="3"/>
        <v>1046</v>
      </c>
      <c r="S6" s="21">
        <f t="shared" si="3"/>
        <v>279.52</v>
      </c>
      <c r="T6" s="21">
        <f t="shared" si="3"/>
        <v>3.74</v>
      </c>
      <c r="U6" s="21">
        <f t="shared" si="3"/>
        <v>1005</v>
      </c>
      <c r="V6" s="21">
        <f t="shared" si="3"/>
        <v>35.799999999999997</v>
      </c>
      <c r="W6" s="21">
        <f t="shared" si="3"/>
        <v>28.07</v>
      </c>
      <c r="X6" s="22">
        <f>IF(X7="",NA(),X7)</f>
        <v>45.93</v>
      </c>
      <c r="Y6" s="22">
        <f t="shared" ref="Y6:AG6" si="4">IF(Y7="",NA(),Y7)</f>
        <v>53.93</v>
      </c>
      <c r="Z6" s="22">
        <f t="shared" si="4"/>
        <v>49.46</v>
      </c>
      <c r="AA6" s="22">
        <f t="shared" si="4"/>
        <v>69.47</v>
      </c>
      <c r="AB6" s="22">
        <f t="shared" si="4"/>
        <v>73.430000000000007</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2323.4899999999998</v>
      </c>
      <c r="BF6" s="22">
        <f t="shared" ref="BF6:BN6" si="7">IF(BF7="",NA(),BF7)</f>
        <v>2135.17</v>
      </c>
      <c r="BG6" s="22">
        <f t="shared" si="7"/>
        <v>1933.02</v>
      </c>
      <c r="BH6" s="22">
        <f t="shared" si="7"/>
        <v>2502.67</v>
      </c>
      <c r="BI6" s="22">
        <f t="shared" si="7"/>
        <v>1631.59</v>
      </c>
      <c r="BJ6" s="22">
        <f t="shared" si="7"/>
        <v>1183.92</v>
      </c>
      <c r="BK6" s="22">
        <f t="shared" si="7"/>
        <v>1128.72</v>
      </c>
      <c r="BL6" s="22">
        <f t="shared" si="7"/>
        <v>1125.25</v>
      </c>
      <c r="BM6" s="22">
        <f t="shared" si="7"/>
        <v>1157.05</v>
      </c>
      <c r="BN6" s="22">
        <f t="shared" si="7"/>
        <v>1228.8</v>
      </c>
      <c r="BO6" s="21" t="str">
        <f>IF(BO7="","",IF(BO7="-","【-】","【"&amp;SUBSTITUTE(TEXT(BO7,"#,##0.00"),"-","△")&amp;"】"))</f>
        <v>【1,045.20】</v>
      </c>
      <c r="BP6" s="22">
        <f>IF(BP7="",NA(),BP7)</f>
        <v>28.13</v>
      </c>
      <c r="BQ6" s="22">
        <f t="shared" ref="BQ6:BY6" si="8">IF(BQ7="",NA(),BQ7)</f>
        <v>32.409999999999997</v>
      </c>
      <c r="BR6" s="22">
        <f t="shared" si="8"/>
        <v>29.01</v>
      </c>
      <c r="BS6" s="22">
        <f t="shared" si="8"/>
        <v>22.08</v>
      </c>
      <c r="BT6" s="22">
        <f t="shared" si="8"/>
        <v>29.77</v>
      </c>
      <c r="BU6" s="22">
        <f t="shared" si="8"/>
        <v>42.5</v>
      </c>
      <c r="BV6" s="22">
        <f t="shared" si="8"/>
        <v>41.84</v>
      </c>
      <c r="BW6" s="22">
        <f t="shared" si="8"/>
        <v>41.44</v>
      </c>
      <c r="BX6" s="22">
        <f t="shared" si="8"/>
        <v>37.65</v>
      </c>
      <c r="BY6" s="22">
        <f t="shared" si="8"/>
        <v>37.31</v>
      </c>
      <c r="BZ6" s="21" t="str">
        <f>IF(BZ7="","",IF(BZ7="-","【-】","【"&amp;SUBSTITUTE(TEXT(BZ7,"#,##0.00"),"-","△")&amp;"】"))</f>
        <v>【49.51】</v>
      </c>
      <c r="CA6" s="22">
        <f>IF(CA7="",NA(),CA7)</f>
        <v>916.93</v>
      </c>
      <c r="CB6" s="22">
        <f t="shared" ref="CB6:CJ6" si="9">IF(CB7="",NA(),CB7)</f>
        <v>799.69</v>
      </c>
      <c r="CC6" s="22">
        <f t="shared" si="9"/>
        <v>883.08</v>
      </c>
      <c r="CD6" s="22">
        <f t="shared" si="9"/>
        <v>839.68</v>
      </c>
      <c r="CE6" s="22">
        <f t="shared" si="9"/>
        <v>864.57</v>
      </c>
      <c r="CF6" s="22">
        <f t="shared" si="9"/>
        <v>377.72</v>
      </c>
      <c r="CG6" s="22">
        <f t="shared" si="9"/>
        <v>390.47</v>
      </c>
      <c r="CH6" s="22">
        <f t="shared" si="9"/>
        <v>403.61</v>
      </c>
      <c r="CI6" s="22">
        <f t="shared" si="9"/>
        <v>442.82</v>
      </c>
      <c r="CJ6" s="22">
        <f t="shared" si="9"/>
        <v>425.76</v>
      </c>
      <c r="CK6" s="21" t="str">
        <f>IF(CK7="","",IF(CK7="-","【-】","【"&amp;SUBSTITUTE(TEXT(CK7,"#,##0.00"),"-","△")&amp;"】"))</f>
        <v>【317.14】</v>
      </c>
      <c r="CL6" s="22">
        <f>IF(CL7="",NA(),CL7)</f>
        <v>75.19</v>
      </c>
      <c r="CM6" s="22">
        <f t="shared" ref="CM6:CU6" si="10">IF(CM7="",NA(),CM7)</f>
        <v>71.73</v>
      </c>
      <c r="CN6" s="22">
        <f t="shared" si="10"/>
        <v>70.400000000000006</v>
      </c>
      <c r="CO6" s="22">
        <f t="shared" si="10"/>
        <v>68.62</v>
      </c>
      <c r="CP6" s="22">
        <f t="shared" si="10"/>
        <v>69.95</v>
      </c>
      <c r="CQ6" s="22">
        <f t="shared" si="10"/>
        <v>48.01</v>
      </c>
      <c r="CR6" s="22">
        <f t="shared" si="10"/>
        <v>49.08</v>
      </c>
      <c r="CS6" s="22">
        <f t="shared" si="10"/>
        <v>51.46</v>
      </c>
      <c r="CT6" s="22">
        <f t="shared" si="10"/>
        <v>51.84</v>
      </c>
      <c r="CU6" s="22">
        <f t="shared" si="10"/>
        <v>52.34</v>
      </c>
      <c r="CV6" s="21" t="str">
        <f>IF(CV7="","",IF(CV7="-","【-】","【"&amp;SUBSTITUTE(TEXT(CV7,"#,##0.00"),"-","△")&amp;"】"))</f>
        <v>【55.00】</v>
      </c>
      <c r="CW6" s="22">
        <f>IF(CW7="",NA(),CW7)</f>
        <v>66.489999999999995</v>
      </c>
      <c r="CX6" s="22">
        <f t="shared" ref="CX6:DF6" si="11">IF(CX7="",NA(),CX7)</f>
        <v>71.87</v>
      </c>
      <c r="CY6" s="22">
        <f t="shared" si="11"/>
        <v>75.209999999999994</v>
      </c>
      <c r="CZ6" s="22">
        <f t="shared" si="11"/>
        <v>76.489999999999995</v>
      </c>
      <c r="DA6" s="22">
        <f t="shared" si="11"/>
        <v>74.41</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1.82</v>
      </c>
      <c r="EE6" s="22">
        <f t="shared" ref="EE6:EM6" si="14">IF(EE7="",NA(),EE7)</f>
        <v>1.7</v>
      </c>
      <c r="EF6" s="21">
        <f t="shared" si="14"/>
        <v>0</v>
      </c>
      <c r="EG6" s="21">
        <f t="shared" si="14"/>
        <v>0</v>
      </c>
      <c r="EH6" s="21">
        <f t="shared" si="14"/>
        <v>0</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15">
      <c r="A7" s="15"/>
      <c r="B7" s="24">
        <v>2023</v>
      </c>
      <c r="C7" s="24">
        <v>14851</v>
      </c>
      <c r="D7" s="24">
        <v>47</v>
      </c>
      <c r="E7" s="24">
        <v>1</v>
      </c>
      <c r="F7" s="24">
        <v>0</v>
      </c>
      <c r="G7" s="24">
        <v>0</v>
      </c>
      <c r="H7" s="24" t="s">
        <v>96</v>
      </c>
      <c r="I7" s="24" t="s">
        <v>97</v>
      </c>
      <c r="J7" s="24" t="s">
        <v>98</v>
      </c>
      <c r="K7" s="24" t="s">
        <v>99</v>
      </c>
      <c r="L7" s="24" t="s">
        <v>100</v>
      </c>
      <c r="M7" s="24" t="s">
        <v>101</v>
      </c>
      <c r="N7" s="25" t="s">
        <v>102</v>
      </c>
      <c r="O7" s="25" t="s">
        <v>103</v>
      </c>
      <c r="P7" s="25">
        <v>97.67</v>
      </c>
      <c r="Q7" s="25">
        <v>5290</v>
      </c>
      <c r="R7" s="25">
        <v>1046</v>
      </c>
      <c r="S7" s="25">
        <v>279.52</v>
      </c>
      <c r="T7" s="25">
        <v>3.74</v>
      </c>
      <c r="U7" s="25">
        <v>1005</v>
      </c>
      <c r="V7" s="25">
        <v>35.799999999999997</v>
      </c>
      <c r="W7" s="25">
        <v>28.07</v>
      </c>
      <c r="X7" s="25">
        <v>45.93</v>
      </c>
      <c r="Y7" s="25">
        <v>53.93</v>
      </c>
      <c r="Z7" s="25">
        <v>49.46</v>
      </c>
      <c r="AA7" s="25">
        <v>69.47</v>
      </c>
      <c r="AB7" s="25">
        <v>73.430000000000007</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2323.4899999999998</v>
      </c>
      <c r="BF7" s="25">
        <v>2135.17</v>
      </c>
      <c r="BG7" s="25">
        <v>1933.02</v>
      </c>
      <c r="BH7" s="25">
        <v>2502.67</v>
      </c>
      <c r="BI7" s="25">
        <v>1631.59</v>
      </c>
      <c r="BJ7" s="25">
        <v>1183.92</v>
      </c>
      <c r="BK7" s="25">
        <v>1128.72</v>
      </c>
      <c r="BL7" s="25">
        <v>1125.25</v>
      </c>
      <c r="BM7" s="25">
        <v>1157.05</v>
      </c>
      <c r="BN7" s="25">
        <v>1228.8</v>
      </c>
      <c r="BO7" s="25">
        <v>1045.2</v>
      </c>
      <c r="BP7" s="25">
        <v>28.13</v>
      </c>
      <c r="BQ7" s="25">
        <v>32.409999999999997</v>
      </c>
      <c r="BR7" s="25">
        <v>29.01</v>
      </c>
      <c r="BS7" s="25">
        <v>22.08</v>
      </c>
      <c r="BT7" s="25">
        <v>29.77</v>
      </c>
      <c r="BU7" s="25">
        <v>42.5</v>
      </c>
      <c r="BV7" s="25">
        <v>41.84</v>
      </c>
      <c r="BW7" s="25">
        <v>41.44</v>
      </c>
      <c r="BX7" s="25">
        <v>37.65</v>
      </c>
      <c r="BY7" s="25">
        <v>37.31</v>
      </c>
      <c r="BZ7" s="25">
        <v>49.51</v>
      </c>
      <c r="CA7" s="25">
        <v>916.93</v>
      </c>
      <c r="CB7" s="25">
        <v>799.69</v>
      </c>
      <c r="CC7" s="25">
        <v>883.08</v>
      </c>
      <c r="CD7" s="25">
        <v>839.68</v>
      </c>
      <c r="CE7" s="25">
        <v>864.57</v>
      </c>
      <c r="CF7" s="25">
        <v>377.72</v>
      </c>
      <c r="CG7" s="25">
        <v>390.47</v>
      </c>
      <c r="CH7" s="25">
        <v>403.61</v>
      </c>
      <c r="CI7" s="25">
        <v>442.82</v>
      </c>
      <c r="CJ7" s="25">
        <v>425.76</v>
      </c>
      <c r="CK7" s="25">
        <v>317.14</v>
      </c>
      <c r="CL7" s="25">
        <v>75.19</v>
      </c>
      <c r="CM7" s="25">
        <v>71.73</v>
      </c>
      <c r="CN7" s="25">
        <v>70.400000000000006</v>
      </c>
      <c r="CO7" s="25">
        <v>68.62</v>
      </c>
      <c r="CP7" s="25">
        <v>69.95</v>
      </c>
      <c r="CQ7" s="25">
        <v>48.01</v>
      </c>
      <c r="CR7" s="25">
        <v>49.08</v>
      </c>
      <c r="CS7" s="25">
        <v>51.46</v>
      </c>
      <c r="CT7" s="25">
        <v>51.84</v>
      </c>
      <c r="CU7" s="25">
        <v>52.34</v>
      </c>
      <c r="CV7" s="25">
        <v>55</v>
      </c>
      <c r="CW7" s="25">
        <v>66.489999999999995</v>
      </c>
      <c r="CX7" s="25">
        <v>71.87</v>
      </c>
      <c r="CY7" s="25">
        <v>75.209999999999994</v>
      </c>
      <c r="CZ7" s="25">
        <v>76.489999999999995</v>
      </c>
      <c r="DA7" s="25">
        <v>74.41</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1.82</v>
      </c>
      <c r="EE7" s="25">
        <v>1.7</v>
      </c>
      <c r="EF7" s="25">
        <v>0</v>
      </c>
      <c r="EG7" s="25">
        <v>0</v>
      </c>
      <c r="EH7" s="25">
        <v>0</v>
      </c>
      <c r="EI7" s="25">
        <v>0.39</v>
      </c>
      <c r="EJ7" s="25">
        <v>0.61</v>
      </c>
      <c r="EK7" s="25">
        <v>0.4</v>
      </c>
      <c r="EL7" s="25">
        <v>0.59</v>
      </c>
      <c r="EM7" s="25">
        <v>0.5</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109</v>
      </c>
    </row>
    <row r="12" spans="1:144" x14ac:dyDescent="0.15">
      <c r="B12">
        <v>1</v>
      </c>
      <c r="C12">
        <v>1</v>
      </c>
      <c r="D12">
        <v>1</v>
      </c>
      <c r="E12">
        <v>1</v>
      </c>
      <c r="F12">
        <v>1</v>
      </c>
      <c r="G12" t="s">
        <v>110</v>
      </c>
    </row>
    <row r="13" spans="1:144" x14ac:dyDescent="0.15">
      <c r="B13" t="s">
        <v>111</v>
      </c>
      <c r="C13" t="s">
        <v>112</v>
      </c>
      <c r="D13" t="s">
        <v>112</v>
      </c>
      <c r="E13" t="s">
        <v>111</v>
      </c>
      <c r="F13" t="s">
        <v>111</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higa</cp:lastModifiedBy>
  <dcterms:created xsi:type="dcterms:W3CDTF">2025-01-24T06:38:58Z</dcterms:created>
  <dcterms:modified xsi:type="dcterms:W3CDTF">2025-02-18T08:25:36Z</dcterms:modified>
  <cp:category/>
</cp:coreProperties>
</file>