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huzita\Desktop\水道\3 公営企業関係\経営比較分析表\R06（R5年度決算）\"/>
    </mc:Choice>
  </mc:AlternateContent>
  <xr:revisionPtr revIDLastSave="0" documentId="13_ncr:1_{63AB8F5E-8DFF-458A-8C99-231749BBFAA7}" xr6:coauthVersionLast="45" xr6:coauthVersionMax="45" xr10:uidLastSave="{00000000-0000-0000-0000-000000000000}"/>
  <workbookProtection workbookAlgorithmName="SHA-512" workbookHashValue="l4cF7Es9R44fvLFWmcgmUQaeiZ4hjznhQV2Vq0zytW0QdlQfSX2MiL4fiCJ8xmbvz880hEAFnAgpNZUEKWuMZw==" workbookSaltValue="NRO0w7gNOGxGSdrB32z5c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AD10" i="4" s="1"/>
  <c r="Q6" i="5"/>
  <c r="P6" i="5"/>
  <c r="P10" i="4" s="1"/>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H86" i="4"/>
  <c r="E86" i="4"/>
  <c r="BB10" i="4"/>
  <c r="AL10" i="4"/>
  <c r="W10" i="4"/>
  <c r="AT8" i="4"/>
  <c r="W8" i="4"/>
  <c r="B8" i="4"/>
  <c r="B6" i="4"/>
</calcChain>
</file>

<file path=xl/sharedStrings.xml><?xml version="1.0" encoding="utf-8"?>
<sst xmlns="http://schemas.openxmlformats.org/spreadsheetml/2006/main" count="247" uniqueCount="120">
  <si>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</si>
  <si>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</si>
  <si>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</si>
  <si>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</si>
  <si>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</si>
  <si>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</si>
  <si>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</si>
  <si>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</si>
  <si>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</si>
  <si>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</si>
  <si>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</si>
  <si>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</si>
  <si>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</si>
  <si>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</si>
  <si>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</si>
  <si>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</si>
  <si>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</si>
  <si>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</si>
  <si>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</si>
  <si>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</si>
  <si>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</si>
  <si>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</si>
  <si>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</si>
  <si>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</si>
  <si>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</si>
  <si>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</si>
  <si>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</si>
  <si>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</si>
  <si>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</si>
  <si>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</si>
  <si>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</si>
  <si>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</si>
  <si>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</si>
  <si>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</si>
  <si>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</si>
  <si>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</si>
  <si>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</si>
  <si>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</si>
  <si>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</si>
  <si>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</si>
  <si>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</si>
  <si>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</si>
  <si>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</si>
  <si>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</si>
  <si>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</si>
  <si>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</si>
  <si>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</si>
  <si>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</si>
  <si>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</si>
  <si>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</si>
  <si>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</si>
  <si>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</si>
  <si>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</si>
  <si>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</si>
  <si>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</si>
  <si>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</si>
  <si>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</si>
  <si>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</si>
  <si>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</si>
  <si>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</si>
  <si>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</si>
  <si>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</si>
  <si>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</si>
  <si>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</si>
  <si>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</si>
  <si>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</si>
  <si>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</si>
  <si>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</si>
  <si>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</si>
  <si>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</si>
  <si>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</si>
  <si>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</si>
  <si>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</si>
  <si>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</si>
  <si>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</si>
  <si>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</si>
  <si>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</si>
  <si>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</si>
  <si>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</si>
  <si>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</si>
  <si>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</si>
  <si>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</si>
  <si>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</si>
  <si>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</si>
  <si>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</si>
  <si>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</si>
  <si>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</si>
  <si>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</si>
  <si>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</si>
  <si>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</si>
  <si>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</si>
  <si>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</si>
  <si>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</si>
  <si>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</si>
  <si>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</si>
  <si>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</si>
  <si>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</si>
  <si>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</si>
  <si>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</si>
  <si>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初山別村</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</si>
  <si>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</si>
  <si>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</si>
  <si>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</si>
  <si>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</si>
  <si>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</si>
  <si>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</si>
  <si>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</si>
  <si>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</si>
  <si>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</si>
  <si>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</si>
  <si>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</si>
  <si>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</si>
  <si>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</si>
  <si>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</si>
  <si>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</si>
  <si>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</si>
  <si>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</si>
  <si>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今後の老朽化する躯体等については、耐用年数に対する整備計画の検討を図る必要がある。</t>
    <rPh sb="1" eb="3">
      <t>コンゴ</t>
    </rPh>
    <rPh sb="4" eb="7">
      <t>ロウキュウカ</t>
    </rPh>
    <rPh sb="9" eb="11">
      <t>クタイ</t>
    </rPh>
    <rPh sb="11" eb="12">
      <t>トウ</t>
    </rPh>
    <rPh sb="18" eb="20">
      <t>タイヨウ</t>
    </rPh>
    <rPh sb="20" eb="22">
      <t>ネンスウ</t>
    </rPh>
    <rPh sb="23" eb="24">
      <t>タイ</t>
    </rPh>
    <rPh sb="26" eb="28">
      <t>セイビ</t>
    </rPh>
    <rPh sb="28" eb="30">
      <t>ケイカク</t>
    </rPh>
    <rPh sb="31" eb="33">
      <t>ケントウ</t>
    </rPh>
    <rPh sb="34" eb="35">
      <t>ハカ</t>
    </rPh>
    <rPh sb="36" eb="38">
      <t>ヒツヨウ</t>
    </rPh>
    <phoneticPr fontId="4"/>
  </si>
  <si>
    <r>
      <t>　前年より収益的収支比率は微</t>
    </r>
    <r>
      <rPr>
        <sz val="11"/>
        <rFont val="ＭＳ ゴシック"/>
        <family val="3"/>
        <charset val="128"/>
      </rPr>
      <t>増しているが、</t>
    </r>
    <r>
      <rPr>
        <sz val="11"/>
        <color theme="1"/>
        <rFont val="ＭＳ ゴシック"/>
        <family val="3"/>
        <charset val="128"/>
      </rPr>
      <t>経費回収率は減少していることから費用削減の必要がある。
　現状の人口の動きから緩やかな利用者数の減少が見込まれており、引き続き一般会計からの繰出に依存することとなるが、平均値より高い汚水処理原価の抑制に努め、さらなる経費削減等について検討を進める必要がある。
【企業債残高対事業規模比率～0.00（R4年度）】
※令和４年度分決算状況調査において該当欄記載のため上記の値となります。また、起債償還に要する資金は、その全部を一般会計において負担しております。</t>
    </r>
    <rPh sb="1" eb="3">
      <t>ゼンネン</t>
    </rPh>
    <rPh sb="5" eb="8">
      <t>シュウエキテキ</t>
    </rPh>
    <rPh sb="8" eb="10">
      <t>シュウシ</t>
    </rPh>
    <rPh sb="10" eb="12">
      <t>ヒリツ</t>
    </rPh>
    <rPh sb="13" eb="15">
      <t>ビゾウ</t>
    </rPh>
    <rPh sb="21" eb="23">
      <t>ケイヒ</t>
    </rPh>
    <rPh sb="23" eb="25">
      <t>カイシュウ</t>
    </rPh>
    <rPh sb="25" eb="26">
      <t>リツ</t>
    </rPh>
    <rPh sb="27" eb="29">
      <t>ゲンショウ</t>
    </rPh>
    <rPh sb="37" eb="39">
      <t>ヒヨウ</t>
    </rPh>
    <rPh sb="39" eb="41">
      <t>サクゲン</t>
    </rPh>
    <rPh sb="42" eb="44">
      <t>ヒツヨウ</t>
    </rPh>
    <rPh sb="50" eb="52">
      <t>ゲンジョウ</t>
    </rPh>
    <rPh sb="53" eb="55">
      <t>ジンコウ</t>
    </rPh>
    <rPh sb="56" eb="57">
      <t>ウゴ</t>
    </rPh>
    <rPh sb="60" eb="61">
      <t>ユル</t>
    </rPh>
    <rPh sb="64" eb="66">
      <t>リヨウ</t>
    </rPh>
    <rPh sb="66" eb="67">
      <t>シャ</t>
    </rPh>
    <rPh sb="67" eb="68">
      <t>スウ</t>
    </rPh>
    <rPh sb="69" eb="71">
      <t>ゲンショウ</t>
    </rPh>
    <rPh sb="72" eb="74">
      <t>ミコ</t>
    </rPh>
    <rPh sb="80" eb="81">
      <t>ヒ</t>
    </rPh>
    <rPh sb="82" eb="83">
      <t>ツヅ</t>
    </rPh>
    <rPh sb="84" eb="86">
      <t>イッパン</t>
    </rPh>
    <rPh sb="86" eb="88">
      <t>カイケイ</t>
    </rPh>
    <rPh sb="91" eb="93">
      <t>クリダ</t>
    </rPh>
    <rPh sb="94" eb="96">
      <t>イゾン</t>
    </rPh>
    <rPh sb="105" eb="108">
      <t>ヘイキンチ</t>
    </rPh>
    <rPh sb="110" eb="111">
      <t>タカ</t>
    </rPh>
    <rPh sb="112" eb="114">
      <t>オスイ</t>
    </rPh>
    <rPh sb="114" eb="116">
      <t>ショリ</t>
    </rPh>
    <rPh sb="116" eb="118">
      <t>ゲンカ</t>
    </rPh>
    <rPh sb="119" eb="121">
      <t>ヨクセイ</t>
    </rPh>
    <rPh sb="122" eb="123">
      <t>ツト</t>
    </rPh>
    <rPh sb="129" eb="131">
      <t>ケイヒ</t>
    </rPh>
    <rPh sb="131" eb="133">
      <t>サクゲン</t>
    </rPh>
    <rPh sb="133" eb="134">
      <t>トウ</t>
    </rPh>
    <rPh sb="138" eb="140">
      <t>ケントウ</t>
    </rPh>
    <rPh sb="141" eb="142">
      <t>スス</t>
    </rPh>
    <rPh sb="144" eb="146">
      <t>ヒツヨウ</t>
    </rPh>
    <rPh sb="153" eb="155">
      <t>キギョウ</t>
    </rPh>
    <rPh sb="155" eb="156">
      <t>サイ</t>
    </rPh>
    <rPh sb="156" eb="158">
      <t>ザンダカ</t>
    </rPh>
    <rPh sb="158" eb="159">
      <t>タイ</t>
    </rPh>
    <rPh sb="159" eb="161">
      <t>ジギョウ</t>
    </rPh>
    <rPh sb="161" eb="163">
      <t>キボ</t>
    </rPh>
    <rPh sb="163" eb="165">
      <t>ヒリツ</t>
    </rPh>
    <rPh sb="173" eb="175">
      <t>ネンド</t>
    </rPh>
    <rPh sb="179" eb="181">
      <t>レイワ</t>
    </rPh>
    <rPh sb="182" eb="184">
      <t>ネンド</t>
    </rPh>
    <rPh sb="184" eb="185">
      <t>ブン</t>
    </rPh>
    <rPh sb="185" eb="187">
      <t>ケッサン</t>
    </rPh>
    <rPh sb="187" eb="189">
      <t>ジョウキョウ</t>
    </rPh>
    <rPh sb="189" eb="191">
      <t>チョウサ</t>
    </rPh>
    <rPh sb="195" eb="197">
      <t>ガイトウ</t>
    </rPh>
    <rPh sb="197" eb="198">
      <t>ラン</t>
    </rPh>
    <rPh sb="198" eb="200">
      <t>キサイ</t>
    </rPh>
    <rPh sb="203" eb="205">
      <t>ジョウキ</t>
    </rPh>
    <rPh sb="206" eb="207">
      <t>アタイ</t>
    </rPh>
    <rPh sb="216" eb="218">
      <t>キサイ</t>
    </rPh>
    <rPh sb="218" eb="220">
      <t>ショウカン</t>
    </rPh>
    <rPh sb="221" eb="222">
      <t>ヨウ</t>
    </rPh>
    <rPh sb="224" eb="226">
      <t>シキン</t>
    </rPh>
    <rPh sb="230" eb="232">
      <t>ゼンブ</t>
    </rPh>
    <rPh sb="233" eb="235">
      <t>イッパン</t>
    </rPh>
    <rPh sb="235" eb="237">
      <t>カイケイ</t>
    </rPh>
    <rPh sb="241" eb="243">
      <t>フタン</t>
    </rPh>
    <phoneticPr fontId="4"/>
  </si>
  <si>
    <t>　一般会計からの繰出金に依存しているが、維持管理費及び諸費用等の削減に努めるとともに、料金水準の検討を含め経営改善を図る必要がある。</t>
    <rPh sb="1" eb="3">
      <t>イッパン</t>
    </rPh>
    <rPh sb="3" eb="5">
      <t>カイケイ</t>
    </rPh>
    <rPh sb="8" eb="9">
      <t>クリ</t>
    </rPh>
    <rPh sb="9" eb="11">
      <t>シュッキン</t>
    </rPh>
    <rPh sb="10" eb="11">
      <t>キン</t>
    </rPh>
    <rPh sb="12" eb="14">
      <t>イゾン</t>
    </rPh>
    <rPh sb="20" eb="22">
      <t>イジ</t>
    </rPh>
    <rPh sb="22" eb="25">
      <t>カンリヒ</t>
    </rPh>
    <rPh sb="25" eb="26">
      <t>オヨ</t>
    </rPh>
    <rPh sb="27" eb="28">
      <t>ショ</t>
    </rPh>
    <rPh sb="28" eb="30">
      <t>ヒヨウ</t>
    </rPh>
    <rPh sb="30" eb="31">
      <t>トウ</t>
    </rPh>
    <rPh sb="32" eb="34">
      <t>サクゲン</t>
    </rPh>
    <rPh sb="35" eb="36">
      <t>ツト</t>
    </rPh>
    <rPh sb="43" eb="45">
      <t>リョウキン</t>
    </rPh>
    <rPh sb="45" eb="47">
      <t>スイジュン</t>
    </rPh>
    <rPh sb="48" eb="50">
      <t>ケントウ</t>
    </rPh>
    <rPh sb="51" eb="52">
      <t>フク</t>
    </rPh>
    <rPh sb="53" eb="55">
      <t>ケイエイ</t>
    </rPh>
    <rPh sb="55" eb="57">
      <t>カイゼン</t>
    </rPh>
    <rPh sb="58" eb="59">
      <t>ハカ</t>
    </rPh>
    <rPh sb="60" eb="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</si>
</sst>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0F-44AF-B9A1-A44300C65B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F0F-44AF-B9A1-A44300C65B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986-4F64-A4D4-D532FE2A87D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54.73</c:v>
                </c:pt>
                <c:pt idx="1">
                  <c:v>56.29</c:v>
                </c:pt>
                <c:pt idx="2">
                  <c:v>46.45</c:v>
                </c:pt>
                <c:pt idx="3">
                  <c:v>45.36</c:v>
                </c:pt>
                <c:pt idx="4">
                  <c:v>45.93</c:v>
                </c:pt>
              </c:numCache>
            </c:numRef>
          </c:val>
          <c:smooth val="0"/>
          <c:extLst>
            <c:ext xmlns:c16="http://schemas.microsoft.com/office/drawing/2014/chart" uri="{C3380CC4-5D6E-409C-BE32-E72D297353CC}">
              <c16:uniqueId val="{00000001-B986-4F64-A4D4-D532FE2A87D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152-45AE-A6B3-BE25894ECCD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54.72</c:v>
                </c:pt>
                <c:pt idx="1">
                  <c:v>54.06</c:v>
                </c:pt>
                <c:pt idx="2">
                  <c:v>82.61</c:v>
                </c:pt>
                <c:pt idx="3">
                  <c:v>82.21</c:v>
                </c:pt>
                <c:pt idx="4">
                  <c:v>82.98</c:v>
                </c:pt>
              </c:numCache>
            </c:numRef>
          </c:val>
          <c:smooth val="0"/>
          <c:extLst>
            <c:ext xmlns:c16="http://schemas.microsoft.com/office/drawing/2014/chart" uri="{C3380CC4-5D6E-409C-BE32-E72D297353CC}">
              <c16:uniqueId val="{00000001-9152-45AE-A6B3-BE25894ECCD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71.41</c:v>
                </c:pt>
                <c:pt idx="1">
                  <c:v>71.459999999999994</c:v>
                </c:pt>
                <c:pt idx="2">
                  <c:v>82.77</c:v>
                </c:pt>
                <c:pt idx="3">
                  <c:v>81.55</c:v>
                </c:pt>
                <c:pt idx="4">
                  <c:v>92.28</c:v>
                </c:pt>
              </c:numCache>
            </c:numRef>
          </c:val>
          <c:extLst>
            <c:ext xmlns:c16="http://schemas.microsoft.com/office/drawing/2014/chart" uri="{C3380CC4-5D6E-409C-BE32-E72D297353CC}">
              <c16:uniqueId val="{00000000-AF29-47FB-9B36-1302D83ADA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29-47FB-9B36-1302D83ADA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51-4F32-A13A-438F62BB6A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51-4F32-A13A-438F62BB6A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CD-447F-B3A9-69EAD2828D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CD-447F-B3A9-69EAD2828D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31-40EB-BEF8-258682DEAB8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1-40EB-BEF8-258682DEAB8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11-4AAF-A047-0E6ECBDAFC8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11-4AAF-A047-0E6ECBDAFC8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31.28</c:v>
                </c:pt>
                <c:pt idx="1">
                  <c:v>0</c:v>
                </c:pt>
                <c:pt idx="2">
                  <c:v>0</c:v>
                </c:pt>
                <c:pt idx="3" formatCode="#,##0.00;&quot;△&quot;#,##0.00;&quot;-&quot;">
                  <c:v>943.28</c:v>
                </c:pt>
                <c:pt idx="4">
                  <c:v>0</c:v>
                </c:pt>
              </c:numCache>
            </c:numRef>
          </c:val>
          <c:extLst>
            <c:ext xmlns:c16="http://schemas.microsoft.com/office/drawing/2014/chart" uri="{C3380CC4-5D6E-409C-BE32-E72D297353CC}">
              <c16:uniqueId val="{00000000-071D-4139-9011-5A73ABB804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860.05</c:v>
                </c:pt>
                <c:pt idx="1">
                  <c:v>745.86</c:v>
                </c:pt>
                <c:pt idx="2">
                  <c:v>783.21</c:v>
                </c:pt>
                <c:pt idx="3">
                  <c:v>902.04</c:v>
                </c:pt>
                <c:pt idx="4">
                  <c:v>992.16</c:v>
                </c:pt>
              </c:numCache>
            </c:numRef>
          </c:val>
          <c:smooth val="0"/>
          <c:extLst>
            <c:ext xmlns:c16="http://schemas.microsoft.com/office/drawing/2014/chart" uri="{C3380CC4-5D6E-409C-BE32-E72D297353CC}">
              <c16:uniqueId val="{00000001-071D-4139-9011-5A73ABB804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33.86</c:v>
                </c:pt>
                <c:pt idx="1">
                  <c:v>48.34</c:v>
                </c:pt>
                <c:pt idx="2">
                  <c:v>54.9</c:v>
                </c:pt>
                <c:pt idx="3">
                  <c:v>53.85</c:v>
                </c:pt>
                <c:pt idx="4">
                  <c:v>42.12</c:v>
                </c:pt>
              </c:numCache>
            </c:numRef>
          </c:val>
          <c:extLst>
            <c:ext xmlns:c16="http://schemas.microsoft.com/office/drawing/2014/chart" uri="{C3380CC4-5D6E-409C-BE32-E72D297353CC}">
              <c16:uniqueId val="{00000000-EE6D-4B79-A3B6-D92096328A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44.86</c:v>
                </c:pt>
                <c:pt idx="1">
                  <c:v>38.090000000000003</c:v>
                </c:pt>
                <c:pt idx="2">
                  <c:v>48.53</c:v>
                </c:pt>
                <c:pt idx="3">
                  <c:v>46.11</c:v>
                </c:pt>
                <c:pt idx="4">
                  <c:v>45.55</c:v>
                </c:pt>
              </c:numCache>
            </c:numRef>
          </c:val>
          <c:smooth val="0"/>
          <c:extLst>
            <c:ext xmlns:c16="http://schemas.microsoft.com/office/drawing/2014/chart" uri="{C3380CC4-5D6E-409C-BE32-E72D297353CC}">
              <c16:uniqueId val="{00000001-EE6D-4B79-A3B6-D92096328A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538.20000000000005</c:v>
                </c:pt>
                <c:pt idx="1">
                  <c:v>394</c:v>
                </c:pt>
                <c:pt idx="2">
                  <c:v>348.22</c:v>
                </c:pt>
                <c:pt idx="3">
                  <c:v>362.73</c:v>
                </c:pt>
                <c:pt idx="4">
                  <c:v>474.2</c:v>
                </c:pt>
              </c:numCache>
            </c:numRef>
          </c:val>
          <c:extLst>
            <c:ext xmlns:c16="http://schemas.microsoft.com/office/drawing/2014/chart" uri="{C3380CC4-5D6E-409C-BE32-E72D297353CC}">
              <c16:uniqueId val="{00000000-CAA3-4BE7-8811-574F90B2EB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496.36</c:v>
                </c:pt>
                <c:pt idx="1">
                  <c:v>609.26</c:v>
                </c:pt>
                <c:pt idx="2">
                  <c:v>326.17</c:v>
                </c:pt>
                <c:pt idx="3">
                  <c:v>336.93</c:v>
                </c:pt>
                <c:pt idx="4">
                  <c:v>331.17</c:v>
                </c:pt>
              </c:numCache>
            </c:numRef>
          </c:val>
          <c:smooth val="0"/>
          <c:extLst>
            <c:ext xmlns:c16="http://schemas.microsoft.com/office/drawing/2014/chart" uri="{C3380CC4-5D6E-409C-BE32-E72D297353CC}">
              <c16:uniqueId val="{00000001-CAA3-4BE7-8811-574F90B2EB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45"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初山別村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4">
        <f>データ!S6</f>
        <v>1046</v>
      </c>
      <c r="AM8" s="44"/>
      <c r="AN8" s="44"/>
      <c r="AO8" s="44"/>
      <c r="AP8" s="44"/>
      <c r="AQ8" s="44"/>
      <c r="AR8" s="44"/>
      <c r="AS8" s="44"/>
      <c r="AT8" s="45">
        <f>データ!T6</f>
        <v>279.52</v>
      </c>
      <c r="AU8" s="45"/>
      <c r="AV8" s="45"/>
      <c r="AW8" s="45"/>
      <c r="AX8" s="45"/>
      <c r="AY8" s="45"/>
      <c r="AZ8" s="45"/>
      <c r="BA8" s="45"/>
      <c r="BB8" s="45">
        <f>データ!U6</f>
        <v>3.74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15.84</v>
      </c>
      <c r="Q10" s="45"/>
      <c r="R10" s="45"/>
      <c r="S10" s="45"/>
      <c r="T10" s="45"/>
      <c r="U10" s="45"/>
      <c r="V10" s="45"/>
      <c r="W10" s="45">
        <f>データ!Q6</f>
        <v>100</v>
      </c>
      <c r="X10" s="45"/>
      <c r="Y10" s="45"/>
      <c r="Z10" s="45"/>
      <c r="AA10" s="45"/>
      <c r="AB10" s="45"/>
      <c r="AC10" s="45"/>
      <c r="AD10" s="44">
        <f>データ!R6</f>
        <v>3660</v>
      </c>
      <c r="AE10" s="44"/>
      <c r="AF10" s="44"/>
      <c r="AG10" s="44"/>
      <c r="AH10" s="44"/>
      <c r="AI10" s="44"/>
      <c r="AJ10" s="44"/>
      <c r="AK10" s="2"/>
      <c r="AL10" s="44">
        <f>データ!V6</f>
        <v>163</v>
      </c>
      <c r="AM10" s="44"/>
      <c r="AN10" s="44"/>
      <c r="AO10" s="44"/>
      <c r="AP10" s="44"/>
      <c r="AQ10" s="44"/>
      <c r="AR10" s="44"/>
      <c r="AS10" s="44"/>
      <c r="AT10" s="45">
        <f>データ!W6</f>
        <v>279.24</v>
      </c>
      <c r="AU10" s="45"/>
      <c r="AV10" s="45"/>
      <c r="AW10" s="45"/>
      <c r="AX10" s="45"/>
      <c r="AY10" s="45"/>
      <c r="AZ10" s="45"/>
      <c r="BA10" s="45"/>
      <c r="BB10" s="45">
        <f>データ!X6</f>
        <v>0.57999999999999996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【967.97】</v>
      </c>
      <c r="I86" s="12" t="str">
        <f>データ!CA6</f>
        <v>【46.20】</v>
      </c>
      <c r="J86" s="12" t="str">
        <f>データ!CL6</f>
        <v>【332.82】</v>
      </c>
      <c r="K86" s="12" t="str">
        <f>データ!CW6</f>
        <v>【46.29】</v>
      </c>
      <c r="L86" s="12" t="str">
        <f>データ!DH6</f>
        <v>【82.56】</v>
      </c>
      <c r="M86" s="12" t="s">
        <v>45</v>
      </c>
      <c r="N86" s="12" t="s">
        <v>43</v>
      </c>
      <c r="O86" s="12" t="str">
        <f>データ!EO6</f>
        <v>【-】</v>
      </c>
    </row>
  </sheetData>
  <sheetProtection algorithmName="SHA-512" hashValue="W9Gu5gBttbiDuJvfUbLVwKoopNgRdU0LZZn5ZIwbVRs2RYtb6wXwBRXB2wdRpLCPDhu4W58ACj5On+387/3rUw==" saltValue="iDlWaIDkC5aEXdwMfyT8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14851</v>
      </c>
      <c r="D6" s="19">
        <f t="shared" si="3"/>
        <v>47</v>
      </c>
      <c r="E6" s="19">
        <f t="shared" si="3"/>
        <v>18</v>
      </c>
      <c r="F6" s="19">
        <f t="shared" si="3"/>
        <v>1</v>
      </c>
      <c r="G6" s="19">
        <f t="shared" si="3"/>
        <v>0</v>
      </c>
      <c r="H6" s="19" t="str">
        <f t="shared" si="3"/>
        <v>北海道　初山別村</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15.84</v>
      </c>
      <c r="Q6" s="20">
        <f t="shared" si="3"/>
        <v>100</v>
      </c>
      <c r="R6" s="20">
        <f t="shared" si="3"/>
        <v>3660</v>
      </c>
      <c r="S6" s="20">
        <f t="shared" si="3"/>
        <v>1046</v>
      </c>
      <c r="T6" s="20">
        <f t="shared" si="3"/>
        <v>279.52</v>
      </c>
      <c r="U6" s="20">
        <f t="shared" si="3"/>
        <v>3.74</v>
      </c>
      <c r="V6" s="20">
        <f t="shared" si="3"/>
        <v>163</v>
      </c>
      <c r="W6" s="20">
        <f t="shared" si="3"/>
        <v>279.24</v>
      </c>
      <c r="X6" s="20">
        <f t="shared" si="3"/>
        <v>0.57999999999999996</v>
      </c>
      <c r="Y6" s="21">
        <f>IF(Y7="",NA(),Y7)</f>
        <v>71.41</v>
      </c>
      <c r="Z6" s="21">
        <f t="shared" ref="Z6:AH6" si="4">IF(Z7="",NA(),Z7)</f>
        <v>71.459999999999994</v>
      </c>
      <c r="AA6" s="21">
        <f t="shared" si="4"/>
        <v>82.77</v>
      </c>
      <c r="AB6" s="21">
        <f t="shared" si="4"/>
        <v>81.55</v>
      </c>
      <c r="AC6" s="21">
        <f t="shared" si="4"/>
        <v>92.28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31.28</v>
      </c>
      <c r="BG6" s="20">
        <f t="shared" ref="BG6:BO6" si="7">IF(BG7="",NA(),BG7)</f>
        <v>0</v>
      </c>
      <c r="BH6" s="20">
        <f t="shared" si="7"/>
        <v>0</v>
      </c>
      <c r="BI6" s="21">
        <f t="shared" si="7"/>
        <v>943.28</v>
      </c>
      <c r="BJ6" s="20">
        <f t="shared" si="7"/>
        <v>0</v>
      </c>
      <c r="BK6" s="21">
        <f t="shared" si="7"/>
        <v>860.05</v>
      </c>
      <c r="BL6" s="21">
        <f t="shared" si="7"/>
        <v>745.86</v>
      </c>
      <c r="BM6" s="21">
        <f t="shared" si="7"/>
        <v>783.21</v>
      </c>
      <c r="BN6" s="21">
        <f t="shared" si="7"/>
        <v>902.04</v>
      </c>
      <c r="BO6" s="21">
        <f t="shared" si="7"/>
        <v>992.16</v>
      </c>
      <c r="BP6" s="20" t="str">
        <f>IF(BP7="","",IF(BP7="-","【-】","【"&amp;SUBSTITUTE(TEXT(BP7,"#,##0.00"),"-","△")&amp;"】"))</f>
        <v>【967.97】</v>
      </c>
      <c r="BQ6" s="21">
        <f>IF(BQ7="",NA(),BQ7)</f>
        <v>33.86</v>
      </c>
      <c r="BR6" s="21">
        <f t="shared" ref="BR6:BZ6" si="8">IF(BR7="",NA(),BR7)</f>
        <v>48.34</v>
      </c>
      <c r="BS6" s="21">
        <f t="shared" si="8"/>
        <v>54.9</v>
      </c>
      <c r="BT6" s="21">
        <f t="shared" si="8"/>
        <v>53.85</v>
      </c>
      <c r="BU6" s="21">
        <f t="shared" si="8"/>
        <v>42.12</v>
      </c>
      <c r="BV6" s="21">
        <f t="shared" si="8"/>
        <v>44.86</v>
      </c>
      <c r="BW6" s="21">
        <f t="shared" si="8"/>
        <v>38.090000000000003</v>
      </c>
      <c r="BX6" s="21">
        <f t="shared" si="8"/>
        <v>48.53</v>
      </c>
      <c r="BY6" s="21">
        <f t="shared" si="8"/>
        <v>46.11</v>
      </c>
      <c r="BZ6" s="21">
        <f t="shared" si="8"/>
        <v>45.55</v>
      </c>
      <c r="CA6" s="20" t="str">
        <f>IF(CA7="","",IF(CA7="-","【-】","【"&amp;SUBSTITUTE(TEXT(CA7,"#,##0.00"),"-","△")&amp;"】"))</f>
        <v>【46.20】</v>
      </c>
      <c r="CB6" s="21">
        <f>IF(CB7="",NA(),CB7)</f>
        <v>538.20000000000005</v>
      </c>
      <c r="CC6" s="21">
        <f t="shared" ref="CC6:CK6" si="9">IF(CC7="",NA(),CC7)</f>
        <v>394</v>
      </c>
      <c r="CD6" s="21">
        <f t="shared" si="9"/>
        <v>348.22</v>
      </c>
      <c r="CE6" s="21">
        <f t="shared" si="9"/>
        <v>362.73</v>
      </c>
      <c r="CF6" s="21">
        <f t="shared" si="9"/>
        <v>474.2</v>
      </c>
      <c r="CG6" s="21">
        <f t="shared" si="9"/>
        <v>496.36</v>
      </c>
      <c r="CH6" s="21">
        <f t="shared" si="9"/>
        <v>609.26</v>
      </c>
      <c r="CI6" s="21">
        <f t="shared" si="9"/>
        <v>326.17</v>
      </c>
      <c r="CJ6" s="21">
        <f t="shared" si="9"/>
        <v>336.93</v>
      </c>
      <c r="CK6" s="21">
        <f t="shared" si="9"/>
        <v>331.17</v>
      </c>
      <c r="CL6" s="20" t="str">
        <f>IF(CL7="","",IF(CL7="-","【-】","【"&amp;SUBSTITUTE(TEXT(CL7,"#,##0.00"),"-","△")&amp;"】"))</f>
        <v>【332.82】</v>
      </c>
      <c r="CM6" s="21">
        <f>IF(CM7="",NA(),CM7)</f>
        <v>100</v>
      </c>
      <c r="CN6" s="21">
        <f t="shared" ref="CN6:CV6" si="10">IF(CN7="",NA(),CN7)</f>
        <v>100</v>
      </c>
      <c r="CO6" s="21">
        <f t="shared" si="10"/>
        <v>100</v>
      </c>
      <c r="CP6" s="21">
        <f t="shared" si="10"/>
        <v>100</v>
      </c>
      <c r="CQ6" s="21">
        <f t="shared" si="10"/>
        <v>100</v>
      </c>
      <c r="CR6" s="21">
        <f t="shared" si="10"/>
        <v>54.73</v>
      </c>
      <c r="CS6" s="21">
        <f t="shared" si="10"/>
        <v>56.29</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54.72</v>
      </c>
      <c r="DD6" s="21">
        <f t="shared" si="11"/>
        <v>54.06</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14851</v>
      </c>
      <c r="D7" s="23">
        <v>47</v>
      </c>
      <c r="E7" s="23">
        <v>18</v>
      </c>
      <c r="F7" s="23">
        <v>1</v>
      </c>
      <c r="G7" s="23">
        <v>0</v>
      </c>
      <c r="H7" s="23" t="s">
        <v>99</v>
      </c>
      <c r="I7" s="23" t="s">
        <v>100</v>
      </c>
      <c r="J7" s="23" t="s">
        <v>101</v>
      </c>
      <c r="K7" s="23" t="s">
        <v>102</v>
      </c>
      <c r="L7" s="23" t="s">
        <v>103</v>
      </c>
      <c r="M7" s="23" t="s">
        <v>104</v>
      </c>
      <c r="N7" s="24" t="s">
        <v>105</v>
      </c>
      <c r="O7" s="24" t="s">
        <v>106</v>
      </c>
      <c r="P7" s="24">
        <v>15.84</v>
      </c>
      <c r="Q7" s="24">
        <v>100</v>
      </c>
      <c r="R7" s="24">
        <v>3660</v>
      </c>
      <c r="S7" s="24">
        <v>1046</v>
      </c>
      <c r="T7" s="24">
        <v>279.52</v>
      </c>
      <c r="U7" s="24">
        <v>3.74</v>
      </c>
      <c r="V7" s="24">
        <v>163</v>
      </c>
      <c r="W7" s="24">
        <v>279.24</v>
      </c>
      <c r="X7" s="24">
        <v>0.57999999999999996</v>
      </c>
      <c r="Y7" s="24">
        <v>71.41</v>
      </c>
      <c r="Z7" s="24">
        <v>71.459999999999994</v>
      </c>
      <c r="AA7" s="24">
        <v>82.77</v>
      </c>
      <c r="AB7" s="24">
        <v>81.55</v>
      </c>
      <c r="AC7" s="24">
        <v>92.28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31.28</v>
      </c>
      <c r="BG7" s="24">
        <v>0</v>
      </c>
      <c r="BH7" s="24">
        <v>0</v>
      </c>
      <c r="BI7" s="24">
        <v>943.28</v>
      </c>
      <c r="BJ7" s="24">
        <v>0</v>
      </c>
      <c r="BK7" s="24">
        <v>860.05</v>
      </c>
      <c r="BL7" s="24">
        <v>745.86</v>
      </c>
      <c r="BM7" s="24">
        <v>783.21</v>
      </c>
      <c r="BN7" s="24">
        <v>902.04</v>
      </c>
      <c r="BO7" s="24">
        <v>992.16</v>
      </c>
      <c r="BP7" s="24">
        <v>967.97</v>
      </c>
      <c r="BQ7" s="24">
        <v>33.86</v>
      </c>
      <c r="BR7" s="24">
        <v>48.34</v>
      </c>
      <c r="BS7" s="24">
        <v>54.9</v>
      </c>
      <c r="BT7" s="24">
        <v>53.85</v>
      </c>
      <c r="BU7" s="24">
        <v>42.12</v>
      </c>
      <c r="BV7" s="24">
        <v>44.86</v>
      </c>
      <c r="BW7" s="24">
        <v>38.090000000000003</v>
      </c>
      <c r="BX7" s="24">
        <v>48.53</v>
      </c>
      <c r="BY7" s="24">
        <v>46.11</v>
      </c>
      <c r="BZ7" s="24">
        <v>45.55</v>
      </c>
      <c r="CA7" s="24">
        <v>46.2</v>
      </c>
      <c r="CB7" s="24">
        <v>538.20000000000005</v>
      </c>
      <c r="CC7" s="24">
        <v>394</v>
      </c>
      <c r="CD7" s="24">
        <v>348.22</v>
      </c>
      <c r="CE7" s="24">
        <v>362.73</v>
      </c>
      <c r="CF7" s="24">
        <v>474.2</v>
      </c>
      <c r="CG7" s="24">
        <v>496.36</v>
      </c>
      <c r="CH7" s="24">
        <v>609.26</v>
      </c>
      <c r="CI7" s="24">
        <v>326.17</v>
      </c>
      <c r="CJ7" s="24">
        <v>336.93</v>
      </c>
      <c r="CK7" s="24">
        <v>331.17</v>
      </c>
      <c r="CL7" s="24">
        <v>332.82</v>
      </c>
      <c r="CM7" s="24">
        <v>100</v>
      </c>
      <c r="CN7" s="24">
        <v>100</v>
      </c>
      <c r="CO7" s="24">
        <v>100</v>
      </c>
      <c r="CP7" s="24">
        <v>100</v>
      </c>
      <c r="CQ7" s="24">
        <v>100</v>
      </c>
      <c r="CR7" s="24">
        <v>54.73</v>
      </c>
      <c r="CS7" s="24">
        <v>56.29</v>
      </c>
      <c r="CT7" s="24">
        <v>46.45</v>
      </c>
      <c r="CU7" s="24">
        <v>45.36</v>
      </c>
      <c r="CV7" s="24">
        <v>45.93</v>
      </c>
      <c r="CW7" s="24">
        <v>46.29</v>
      </c>
      <c r="CX7" s="24">
        <v>100</v>
      </c>
      <c r="CY7" s="24">
        <v>100</v>
      </c>
      <c r="CZ7" s="24">
        <v>100</v>
      </c>
      <c r="DA7" s="24">
        <v>100</v>
      </c>
      <c r="DB7" s="24">
        <v>100</v>
      </c>
      <c r="DC7" s="24">
        <v>54.72</v>
      </c>
      <c r="DD7" s="24">
        <v>54.06</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higa</cp:lastModifiedBy>
  <cp:lastPrinted>2025-02-18T08:39:01Z</cp:lastPrinted>
  <dcterms:created xsi:type="dcterms:W3CDTF">2025-01-24T07:41:49Z</dcterms:created>
  <dcterms:modified xsi:type="dcterms:W3CDTF">2025-02-18T08:39:03Z</dcterms:modified>
  <cp:category/>
</cp:coreProperties>
</file>