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huzita\Desktop\公営企業に係る経営比較分析表（令和5年度決算）の分析等について\"/>
    </mc:Choice>
  </mc:AlternateContent>
  <xr:revisionPtr revIDLastSave="0" documentId="13_ncr:1_{0A023DCF-3897-4ABF-8450-0D4E96B509C5}" xr6:coauthVersionLast="45" xr6:coauthVersionMax="45" xr10:uidLastSave="{00000000-0000-0000-0000-000000000000}"/>
  <workbookProtection workbookAlgorithmName="SHA-512" workbookHashValue="elTewgZAGzcVCo7Txx6y7imkQsMe0P7QOdbosXrpn4urDO1Nn4yGOfZLws2p/65mA/5DMhWNj8sqeyWa7NSUhw==" workbookSaltValue="9+5xLq+yZaBVPm5vag27l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<sst xmlns="http://schemas.openxmlformats.org/spreadsheetml/2006/main" count="236" uniqueCount="119">
  <si>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</si>
  <si>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</si>
  <si>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</si>
  <si>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</si>
  <si>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</si>
  <si>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</si>
  <si>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</si>
  <si>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</si>
  <si>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</si>
  <si>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</si>
  <si>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</si>
  <si>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</si>
  <si>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</si>
  <si>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</si>
  <si>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</si>
  <si>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</si>
  <si>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</si>
  <si>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</si>
  <si>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</si>
  <si>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</si>
  <si>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</si>
  <si>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</si>
  <si>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</si>
  <si>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</si>
  <si>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</si>
  <si>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</si>
  <si>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</si>
  <si>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</si>
  <si>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</si>
  <si>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</si>
  <si>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</si>
  <si>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</si>
  <si>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</si>
  <si>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</si>
  <si>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</si>
  <si>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</si>
  <si>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</si>
  <si>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</si>
  <si>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</si>
  <si>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</si>
  <si>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</si>
  <si>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</si>
  <si>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</si>
  <si>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</si>
  <si>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</si>
  <si>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</si>
  <si>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</si>
  <si>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</si>
  <si>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</si>
  <si>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</si>
  <si>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</si>
  <si>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</si>
  <si>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</si>
  <si>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</si>
  <si>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</si>
  <si>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</si>
  <si>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</si>
  <si>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</si>
  <si>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</si>
  <si>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</si>
  <si>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</si>
  <si>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</si>
  <si>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</si>
  <si>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</si>
  <si>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</si>
  <si>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</si>
  <si>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</si>
  <si>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</si>
  <si>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</si>
  <si>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</si>
  <si>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</si>
  <si>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</si>
  <si>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</si>
  <si>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</si>
  <si>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</si>
  <si>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</si>
  <si>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</si>
  <si>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</si>
  <si>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</si>
  <si>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</si>
  <si>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</si>
  <si>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</si>
  <si>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</si>
  <si>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</si>
  <si>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</si>
  <si>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</si>
  <si>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</si>
  <si>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</si>
  <si>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</si>
  <si>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</si>
  <si>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</si>
  <si>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</si>
  <si>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</si>
  <si>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</si>
  <si>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</si>
  <si>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</si>
  <si>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</si>
  <si>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初山別村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</si>
  <si>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</si>
  <si>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</si>
  <si>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</si>
  <si>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</si>
  <si>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</si>
  <si>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</si>
  <si>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</si>
  <si>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</si>
  <si>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</si>
  <si>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</si>
  <si>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</si>
  <si>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</si>
  <si>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</si>
  <si>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</si>
  <si>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</si>
  <si>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</si>
  <si>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</si>
  <si>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</si>
  <si>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一般会計からの操出金に依存しているが加入率の増加や、維持管理経費経費及び諸費用の削減に努めるとともに、料金水準の検討を含め経営改善を図る必要がある。</t>
    <rPh sb="1" eb="3">
      <t>イッパン</t>
    </rPh>
    <rPh sb="3" eb="5">
      <t>カイケイ</t>
    </rPh>
    <rPh sb="8" eb="10">
      <t>クリダシ</t>
    </rPh>
    <rPh sb="10" eb="11">
      <t>キン</t>
    </rPh>
    <rPh sb="12" eb="14">
      <t>イゾン</t>
    </rPh>
    <rPh sb="19" eb="21">
      <t>カニュウ</t>
    </rPh>
    <rPh sb="21" eb="22">
      <t>リツ</t>
    </rPh>
    <rPh sb="23" eb="25">
      <t>ゾウカ</t>
    </rPh>
    <rPh sb="27" eb="29">
      <t>イジ</t>
    </rPh>
    <rPh sb="29" eb="31">
      <t>カンリ</t>
    </rPh>
    <rPh sb="31" eb="33">
      <t>ケイヒ</t>
    </rPh>
    <rPh sb="33" eb="35">
      <t>ケイヒ</t>
    </rPh>
    <rPh sb="35" eb="36">
      <t>オヨ</t>
    </rPh>
    <rPh sb="37" eb="38">
      <t>ショ</t>
    </rPh>
    <rPh sb="38" eb="40">
      <t>ヒヨウ</t>
    </rPh>
    <rPh sb="41" eb="43">
      <t>サクゲン</t>
    </rPh>
    <rPh sb="44" eb="45">
      <t>ツト</t>
    </rPh>
    <rPh sb="52" eb="54">
      <t>リョウキン</t>
    </rPh>
    <rPh sb="54" eb="56">
      <t>スイジュン</t>
    </rPh>
    <rPh sb="57" eb="59">
      <t>ケントウ</t>
    </rPh>
    <rPh sb="60" eb="61">
      <t>フク</t>
    </rPh>
    <rPh sb="62" eb="64">
      <t>ケイエイ</t>
    </rPh>
    <rPh sb="64" eb="66">
      <t>カイゼン</t>
    </rPh>
    <rPh sb="67" eb="68">
      <t>ハカ</t>
    </rPh>
    <rPh sb="69" eb="71">
      <t>ヒツヨウ</t>
    </rPh>
    <phoneticPr fontId="4"/>
  </si>
  <si>
    <r>
      <t>　収益的収支比率は前年と比較して微増となっているが横ばい状態となり、経費回収率は前年より微減ととなっている。
　汚水処理原価に微増があり、施設利用率は微増したが類似団体と比べ低い値であり処理能力に余裕がありますが、今後の施設改修時において規模の適正化について検討をする必要がある。
　水洗化率についても一定の接続が完了していることから、施設設備の更新に併せて適正な設備の導入などにより、効率化・適正化についての検討を進める。
【企業債残高対事業規模比率～</t>
    </r>
    <r>
      <rPr>
        <sz val="11"/>
        <rFont val="ＭＳ ゴシック"/>
        <family val="3"/>
        <charset val="128"/>
      </rPr>
      <t>224.36</t>
    </r>
    <r>
      <rPr>
        <sz val="11"/>
        <color theme="1"/>
        <rFont val="ＭＳ ゴシック"/>
        <family val="3"/>
        <charset val="128"/>
      </rPr>
      <t>（R4年度）】
令和４年度分決算状況調査において該当欄記載漏れのため上記の値となります。また、起債償還に要する資金は、その</t>
    </r>
    <r>
      <rPr>
        <sz val="11"/>
        <rFont val="ＭＳ ゴシック"/>
        <family val="3"/>
        <charset val="128"/>
      </rPr>
      <t>一部</t>
    </r>
    <r>
      <rPr>
        <sz val="11"/>
        <color theme="1"/>
        <rFont val="ＭＳ ゴシック"/>
        <family val="3"/>
        <charset val="128"/>
      </rPr>
      <t>を一般会計において負担しております。</t>
    </r>
    <rPh sb="1" eb="3">
      <t>シュウエキ</t>
    </rPh>
    <rPh sb="3" eb="4">
      <t>テキ</t>
    </rPh>
    <rPh sb="4" eb="6">
      <t>シュウシ</t>
    </rPh>
    <rPh sb="6" eb="8">
      <t>ヒリツ</t>
    </rPh>
    <rPh sb="9" eb="11">
      <t>ゼンネン</t>
    </rPh>
    <rPh sb="12" eb="14">
      <t>ヒカク</t>
    </rPh>
    <rPh sb="16" eb="18">
      <t>ビゾウ</t>
    </rPh>
    <rPh sb="25" eb="26">
      <t>ヨコ</t>
    </rPh>
    <rPh sb="28" eb="30">
      <t>ジョウタイ</t>
    </rPh>
    <rPh sb="34" eb="36">
      <t>ケイヒ</t>
    </rPh>
    <rPh sb="36" eb="38">
      <t>カイシュウ</t>
    </rPh>
    <rPh sb="38" eb="39">
      <t>リツ</t>
    </rPh>
    <rPh sb="40" eb="42">
      <t>ゼンネン</t>
    </rPh>
    <rPh sb="44" eb="46">
      <t>ビゲン</t>
    </rPh>
    <rPh sb="56" eb="58">
      <t>オスイ</t>
    </rPh>
    <rPh sb="58" eb="60">
      <t>ショリ</t>
    </rPh>
    <rPh sb="60" eb="62">
      <t>ゲンカ</t>
    </rPh>
    <rPh sb="63" eb="65">
      <t>ビゾウ</t>
    </rPh>
    <rPh sb="69" eb="71">
      <t>シセツ</t>
    </rPh>
    <rPh sb="71" eb="73">
      <t>リヨウ</t>
    </rPh>
    <rPh sb="73" eb="74">
      <t>リツ</t>
    </rPh>
    <rPh sb="75" eb="77">
      <t>ビゾウ</t>
    </rPh>
    <rPh sb="80" eb="82">
      <t>ルイジ</t>
    </rPh>
    <rPh sb="82" eb="84">
      <t>ダンタイ</t>
    </rPh>
    <rPh sb="85" eb="86">
      <t>クラ</t>
    </rPh>
    <rPh sb="87" eb="88">
      <t>ヒク</t>
    </rPh>
    <rPh sb="89" eb="90">
      <t>アタイ</t>
    </rPh>
    <rPh sb="93" eb="95">
      <t>ショリ</t>
    </rPh>
    <rPh sb="95" eb="97">
      <t>ノウリョク</t>
    </rPh>
    <rPh sb="98" eb="100">
      <t>ヨユウ</t>
    </rPh>
    <rPh sb="107" eb="109">
      <t>コンゴ</t>
    </rPh>
    <rPh sb="110" eb="112">
      <t>シセツ</t>
    </rPh>
    <rPh sb="112" eb="114">
      <t>カイシュウ</t>
    </rPh>
    <rPh sb="114" eb="115">
      <t>ジ</t>
    </rPh>
    <rPh sb="119" eb="121">
      <t>キボ</t>
    </rPh>
    <rPh sb="122" eb="125">
      <t>テキセイカ</t>
    </rPh>
    <rPh sb="129" eb="131">
      <t>ケントウ</t>
    </rPh>
    <rPh sb="134" eb="136">
      <t>ヒツヨウ</t>
    </rPh>
    <rPh sb="142" eb="145">
      <t>スイセンカ</t>
    </rPh>
    <rPh sb="145" eb="146">
      <t>リツ</t>
    </rPh>
    <rPh sb="151" eb="153">
      <t>イッテイ</t>
    </rPh>
    <rPh sb="154" eb="156">
      <t>セツゾク</t>
    </rPh>
    <rPh sb="157" eb="159">
      <t>カンリョウ</t>
    </rPh>
    <rPh sb="168" eb="170">
      <t>シセツ</t>
    </rPh>
    <rPh sb="170" eb="172">
      <t>セツビ</t>
    </rPh>
    <rPh sb="173" eb="175">
      <t>コウシン</t>
    </rPh>
    <rPh sb="176" eb="177">
      <t>アワ</t>
    </rPh>
    <rPh sb="179" eb="181">
      <t>テキセイ</t>
    </rPh>
    <rPh sb="182" eb="184">
      <t>セツビ</t>
    </rPh>
    <rPh sb="185" eb="187">
      <t>ドウニュウ</t>
    </rPh>
    <rPh sb="193" eb="196">
      <t>コウリツカ</t>
    </rPh>
    <rPh sb="197" eb="200">
      <t>テキセイカ</t>
    </rPh>
    <rPh sb="205" eb="207">
      <t>ケントウ</t>
    </rPh>
    <rPh sb="208" eb="209">
      <t>スス</t>
    </rPh>
    <rPh sb="215" eb="217">
      <t>キギョウ</t>
    </rPh>
    <rPh sb="217" eb="218">
      <t>サイ</t>
    </rPh>
    <rPh sb="218" eb="220">
      <t>ザンダカ</t>
    </rPh>
    <rPh sb="220" eb="221">
      <t>タイ</t>
    </rPh>
    <rPh sb="221" eb="223">
      <t>ジギョウ</t>
    </rPh>
    <rPh sb="223" eb="225">
      <t>キボ</t>
    </rPh>
    <rPh sb="225" eb="227">
      <t>ヒリツ</t>
    </rPh>
    <rPh sb="237" eb="239">
      <t>ネンド</t>
    </rPh>
    <rPh sb="242" eb="244">
      <t>レイワ</t>
    </rPh>
    <rPh sb="245" eb="247">
      <t>ネンド</t>
    </rPh>
    <rPh sb="247" eb="248">
      <t>ブン</t>
    </rPh>
    <rPh sb="248" eb="250">
      <t>ケッサン</t>
    </rPh>
    <rPh sb="250" eb="252">
      <t>ジョウキョウ</t>
    </rPh>
    <rPh sb="252" eb="254">
      <t>チョウサ</t>
    </rPh>
    <rPh sb="258" eb="260">
      <t>ガイトウ</t>
    </rPh>
    <rPh sb="260" eb="261">
      <t>ラン</t>
    </rPh>
    <rPh sb="261" eb="263">
      <t>キサイ</t>
    </rPh>
    <rPh sb="263" eb="264">
      <t>モ</t>
    </rPh>
    <rPh sb="268" eb="270">
      <t>ジョウキ</t>
    </rPh>
    <rPh sb="271" eb="272">
      <t>アタイ</t>
    </rPh>
    <rPh sb="281" eb="283">
      <t>キサイ</t>
    </rPh>
    <rPh sb="283" eb="285">
      <t>ショウカン</t>
    </rPh>
    <rPh sb="286" eb="287">
      <t>ヨウ</t>
    </rPh>
    <rPh sb="289" eb="291">
      <t>シキン</t>
    </rPh>
    <rPh sb="295" eb="297">
      <t>イチブ</t>
    </rPh>
    <rPh sb="298" eb="300">
      <t>イッパン</t>
    </rPh>
    <rPh sb="300" eb="302">
      <t>カイケイ</t>
    </rPh>
    <rPh sb="306" eb="308">
      <t>フタン</t>
    </rPh>
    <phoneticPr fontId="4"/>
  </si>
  <si>
    <t>　施設の老朽化に伴い、必要な設備機器の更新を実施する必要がある。
　管渠については平成１６年度より供用開始していることから、まだ更新時期ではないが破損等に応じての修繕が必要と考えられる。</t>
    <rPh sb="1" eb="3">
      <t>シセツ</t>
    </rPh>
    <rPh sb="4" eb="7">
      <t>ロウキュウカ</t>
    </rPh>
    <rPh sb="8" eb="9">
      <t>トモナ</t>
    </rPh>
    <rPh sb="11" eb="13">
      <t>ヒツヨウ</t>
    </rPh>
    <rPh sb="14" eb="16">
      <t>セツビ</t>
    </rPh>
    <rPh sb="16" eb="18">
      <t>キキ</t>
    </rPh>
    <rPh sb="19" eb="21">
      <t>コウシン</t>
    </rPh>
    <rPh sb="22" eb="24">
      <t>ジッシ</t>
    </rPh>
    <rPh sb="26" eb="28">
      <t>ヒツヨウ</t>
    </rPh>
    <rPh sb="34" eb="36">
      <t>カンキョ</t>
    </rPh>
    <rPh sb="41" eb="43">
      <t>ヘイセイ</t>
    </rPh>
    <rPh sb="45" eb="47">
      <t>ネンド</t>
    </rPh>
    <rPh sb="49" eb="51">
      <t>キョウヨウ</t>
    </rPh>
    <rPh sb="51" eb="53">
      <t>カイシ</t>
    </rPh>
    <rPh sb="64" eb="66">
      <t>コウシン</t>
    </rPh>
    <rPh sb="66" eb="68">
      <t>ジキ</t>
    </rPh>
    <rPh sb="73" eb="75">
      <t>ハソン</t>
    </rPh>
    <rPh sb="75" eb="76">
      <t>ナド</t>
    </rPh>
    <rPh sb="77" eb="78">
      <t>オウ</t>
    </rPh>
    <rPh sb="81" eb="83">
      <t>シュウゼン</t>
    </rPh>
    <rPh sb="84" eb="86">
      <t>ヒツヨウ</t>
    </rPh>
    <rPh sb="87" eb="8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</si>
</sst>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94-4632-BD6F-4E29C5AFF75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D94-4632-BD6F-4E29C5AFF75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22.29</c:v>
                </c:pt>
                <c:pt idx="1">
                  <c:v>23.9</c:v>
                </c:pt>
                <c:pt idx="2">
                  <c:v>24.1</c:v>
                </c:pt>
                <c:pt idx="3">
                  <c:v>24.3</c:v>
                </c:pt>
                <c:pt idx="4">
                  <c:v>25.3</c:v>
                </c:pt>
              </c:numCache>
            </c:numRef>
          </c:val>
          <c:extLst>
            <c:ext xmlns:c16="http://schemas.microsoft.com/office/drawing/2014/chart" uri="{C3380CC4-5D6E-409C-BE32-E72D297353CC}">
              <c16:uniqueId val="{00000000-6F99-4C06-95F2-9E2C61282EF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F99-4C06-95F2-9E2C61282EF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76.7</c:v>
                </c:pt>
                <c:pt idx="1">
                  <c:v>76.72</c:v>
                </c:pt>
                <c:pt idx="2">
                  <c:v>77.849999999999994</c:v>
                </c:pt>
                <c:pt idx="3">
                  <c:v>78.86</c:v>
                </c:pt>
                <c:pt idx="4">
                  <c:v>78.55</c:v>
                </c:pt>
              </c:numCache>
            </c:numRef>
          </c:val>
          <c:extLst>
            <c:ext xmlns:c16="http://schemas.microsoft.com/office/drawing/2014/chart" uri="{C3380CC4-5D6E-409C-BE32-E72D297353CC}">
              <c16:uniqueId val="{00000000-06B6-4882-B98D-559A77BA689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6B6-4882-B98D-559A77BA689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58.38</c:v>
                </c:pt>
                <c:pt idx="1">
                  <c:v>59.74</c:v>
                </c:pt>
                <c:pt idx="2">
                  <c:v>59.29</c:v>
                </c:pt>
                <c:pt idx="3">
                  <c:v>60.36</c:v>
                </c:pt>
                <c:pt idx="4">
                  <c:v>60.93</c:v>
                </c:pt>
              </c:numCache>
            </c:numRef>
          </c:val>
          <c:extLst>
            <c:ext xmlns:c16="http://schemas.microsoft.com/office/drawing/2014/chart" uri="{C3380CC4-5D6E-409C-BE32-E72D297353CC}">
              <c16:uniqueId val="{00000000-91CD-4889-9FEE-E849B3375E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CD-4889-9FEE-E849B3375E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FE-4774-B0F5-55E2D98846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FE-4774-B0F5-55E2D98846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19-4903-8856-E9D7271DF6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19-4903-8856-E9D7271DF6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5E-4813-8843-083D886E83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5E-4813-8843-083D886E83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E6-4C97-828D-9CD36B95DA9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E6-4C97-828D-9CD36B95DA9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50.9</c:v>
                </c:pt>
                <c:pt idx="1">
                  <c:v>44.7</c:v>
                </c:pt>
                <c:pt idx="2">
                  <c:v>227</c:v>
                </c:pt>
                <c:pt idx="3">
                  <c:v>3166.26</c:v>
                </c:pt>
                <c:pt idx="4">
                  <c:v>219.26</c:v>
                </c:pt>
              </c:numCache>
            </c:numRef>
          </c:val>
          <c:extLst>
            <c:ext xmlns:c16="http://schemas.microsoft.com/office/drawing/2014/chart" uri="{C3380CC4-5D6E-409C-BE32-E72D297353CC}">
              <c16:uniqueId val="{00000000-460F-4087-872C-D827F329E2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60F-4087-872C-D827F329E2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39.130000000000003</c:v>
                </c:pt>
                <c:pt idx="1">
                  <c:v>41.7</c:v>
                </c:pt>
                <c:pt idx="2">
                  <c:v>32.950000000000003</c:v>
                </c:pt>
                <c:pt idx="3">
                  <c:v>33.200000000000003</c:v>
                </c:pt>
                <c:pt idx="4">
                  <c:v>31.59</c:v>
                </c:pt>
              </c:numCache>
            </c:numRef>
          </c:val>
          <c:extLst>
            <c:ext xmlns:c16="http://schemas.microsoft.com/office/drawing/2014/chart" uri="{C3380CC4-5D6E-409C-BE32-E72D297353CC}">
              <c16:uniqueId val="{00000000-989A-4BBE-B94C-E0FE311199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89A-4BBE-B94C-E0FE311199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407.37</c:v>
                </c:pt>
                <c:pt idx="1">
                  <c:v>384.07</c:v>
                </c:pt>
                <c:pt idx="2">
                  <c:v>483.9</c:v>
                </c:pt>
                <c:pt idx="3">
                  <c:v>486.64</c:v>
                </c:pt>
                <c:pt idx="4">
                  <c:v>513.12</c:v>
                </c:pt>
              </c:numCache>
            </c:numRef>
          </c:val>
          <c:extLst>
            <c:ext xmlns:c16="http://schemas.microsoft.com/office/drawing/2014/chart" uri="{C3380CC4-5D6E-409C-BE32-E72D297353CC}">
              <c16:uniqueId val="{00000000-3646-4DBA-81A8-F2D1E2FE64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646-4DBA-81A8-F2D1E2FE64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20"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北海道　初山別村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1046</v>
      </c>
      <c r="AM8" s="41"/>
      <c r="AN8" s="41"/>
      <c r="AO8" s="41"/>
      <c r="AP8" s="41"/>
      <c r="AQ8" s="41"/>
      <c r="AR8" s="41"/>
      <c r="AS8" s="41"/>
      <c r="AT8" s="34">
        <f>データ!T6</f>
        <v>279.52</v>
      </c>
      <c r="AU8" s="34"/>
      <c r="AV8" s="34"/>
      <c r="AW8" s="34"/>
      <c r="AX8" s="34"/>
      <c r="AY8" s="34"/>
      <c r="AZ8" s="34"/>
      <c r="BA8" s="34"/>
      <c r="BB8" s="34">
        <f>データ!U6</f>
        <v>3.74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83.38</v>
      </c>
      <c r="Q10" s="34"/>
      <c r="R10" s="34"/>
      <c r="S10" s="34"/>
      <c r="T10" s="34"/>
      <c r="U10" s="34"/>
      <c r="V10" s="34"/>
      <c r="W10" s="34">
        <f>データ!Q6</f>
        <v>100</v>
      </c>
      <c r="X10" s="34"/>
      <c r="Y10" s="34"/>
      <c r="Z10" s="34"/>
      <c r="AA10" s="34"/>
      <c r="AB10" s="34"/>
      <c r="AC10" s="34"/>
      <c r="AD10" s="41">
        <f>データ!R6</f>
        <v>3660</v>
      </c>
      <c r="AE10" s="41"/>
      <c r="AF10" s="41"/>
      <c r="AG10" s="41"/>
      <c r="AH10" s="41"/>
      <c r="AI10" s="41"/>
      <c r="AJ10" s="41"/>
      <c r="AK10" s="2"/>
      <c r="AL10" s="41">
        <f>データ!V6</f>
        <v>858</v>
      </c>
      <c r="AM10" s="41"/>
      <c r="AN10" s="41"/>
      <c r="AO10" s="41"/>
      <c r="AP10" s="41"/>
      <c r="AQ10" s="41"/>
      <c r="AR10" s="41"/>
      <c r="AS10" s="41"/>
      <c r="AT10" s="34">
        <f>データ!W6</f>
        <v>0.8</v>
      </c>
      <c r="AU10" s="34"/>
      <c r="AV10" s="34"/>
      <c r="AW10" s="34"/>
      <c r="AX10" s="34"/>
      <c r="AY10" s="34"/>
      <c r="AZ10" s="34"/>
      <c r="BA10" s="34"/>
      <c r="BB10" s="34">
        <f>データ!X6</f>
        <v>1072.5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qlYJUOCAOPxTel6MrT/uRjr+HF1pXjkde0pxHF45GQpFjldw44ApMDfsyj0O19bpHZHigjI32fOL8C95HTaPRg==" saltValue="bi1ndhJbWMYUjWVjDz28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14851</v>
      </c>
      <c r="D6" s="19">
        <f t="shared" si="3"/>
        <v>47</v>
      </c>
      <c r="E6" s="19">
        <f t="shared" si="3"/>
        <v>17</v>
      </c>
      <c r="F6" s="19">
        <f t="shared" si="3"/>
        <v>5</v>
      </c>
      <c r="G6" s="19">
        <f t="shared" si="3"/>
        <v>0</v>
      </c>
      <c r="H6" s="19" t="str">
        <f t="shared" si="3"/>
        <v>北海道　初山別村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83.38</v>
      </c>
      <c r="Q6" s="20">
        <f t="shared" si="3"/>
        <v>100</v>
      </c>
      <c r="R6" s="20">
        <f t="shared" si="3"/>
        <v>3660</v>
      </c>
      <c r="S6" s="20">
        <f t="shared" si="3"/>
        <v>1046</v>
      </c>
      <c r="T6" s="20">
        <f t="shared" si="3"/>
        <v>279.52</v>
      </c>
      <c r="U6" s="20">
        <f t="shared" si="3"/>
        <v>3.74</v>
      </c>
      <c r="V6" s="20">
        <f t="shared" si="3"/>
        <v>858</v>
      </c>
      <c r="W6" s="20">
        <f t="shared" si="3"/>
        <v>0.8</v>
      </c>
      <c r="X6" s="20">
        <f t="shared" si="3"/>
        <v>1072.5</v>
      </c>
      <c r="Y6" s="21">
        <f>IF(Y7="",NA(),Y7)</f>
        <v>58.38</v>
      </c>
      <c r="Z6" s="21">
        <f t="shared" ref="Z6:AH6" si="4">IF(Z7="",NA(),Z7)</f>
        <v>59.74</v>
      </c>
      <c r="AA6" s="21">
        <f t="shared" si="4"/>
        <v>59.29</v>
      </c>
      <c r="AB6" s="21">
        <f t="shared" si="4"/>
        <v>60.36</v>
      </c>
      <c r="AC6" s="21">
        <f t="shared" si="4"/>
        <v>60.93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50.9</v>
      </c>
      <c r="BG6" s="21">
        <f t="shared" ref="BG6:BO6" si="7">IF(BG7="",NA(),BG7)</f>
        <v>44.7</v>
      </c>
      <c r="BH6" s="21">
        <f t="shared" si="7"/>
        <v>227</v>
      </c>
      <c r="BI6" s="21">
        <f t="shared" si="7"/>
        <v>3166.26</v>
      </c>
      <c r="BJ6" s="21">
        <f t="shared" si="7"/>
        <v>219.26</v>
      </c>
      <c r="BK6" s="21">
        <f t="shared" si="7"/>
        <v>826.83</v>
      </c>
      <c r="BL6" s="21">
        <f t="shared" si="7"/>
        <v>867.83</v>
      </c>
      <c r="BM6" s="21">
        <f t="shared" si="7"/>
        <v>791.76</v>
      </c>
      <c r="BN6" s="21">
        <f t="shared" si="7"/>
        <v>900.82</v>
      </c>
      <c r="BO6" s="21">
        <f t="shared" si="7"/>
        <v>839.21</v>
      </c>
      <c r="BP6" s="20" t="str">
        <f>IF(BP7="","",IF(BP7="-","【-】","【"&amp;SUBSTITUTE(TEXT(BP7,"#,##0.00"),"-","△")&amp;"】"))</f>
        <v>【785.10】</v>
      </c>
      <c r="BQ6" s="21">
        <f>IF(BQ7="",NA(),BQ7)</f>
        <v>39.130000000000003</v>
      </c>
      <c r="BR6" s="21">
        <f t="shared" ref="BR6:BZ6" si="8">IF(BR7="",NA(),BR7)</f>
        <v>41.7</v>
      </c>
      <c r="BS6" s="21">
        <f t="shared" si="8"/>
        <v>32.950000000000003</v>
      </c>
      <c r="BT6" s="21">
        <f t="shared" si="8"/>
        <v>33.200000000000003</v>
      </c>
      <c r="BU6" s="21">
        <f t="shared" si="8"/>
        <v>31.59</v>
      </c>
      <c r="BV6" s="21">
        <f t="shared" si="8"/>
        <v>57.31</v>
      </c>
      <c r="BW6" s="21">
        <f t="shared" si="8"/>
        <v>57.08</v>
      </c>
      <c r="BX6" s="21">
        <f t="shared" si="8"/>
        <v>56.26</v>
      </c>
      <c r="BY6" s="21">
        <f t="shared" si="8"/>
        <v>52.94</v>
      </c>
      <c r="BZ6" s="21">
        <f t="shared" si="8"/>
        <v>52.05</v>
      </c>
      <c r="CA6" s="20" t="str">
        <f>IF(CA7="","",IF(CA7="-","【-】","【"&amp;SUBSTITUTE(TEXT(CA7,"#,##0.00"),"-","△")&amp;"】"))</f>
        <v>【56.93】</v>
      </c>
      <c r="CB6" s="21">
        <f>IF(CB7="",NA(),CB7)</f>
        <v>407.37</v>
      </c>
      <c r="CC6" s="21">
        <f t="shared" ref="CC6:CK6" si="9">IF(CC7="",NA(),CC7)</f>
        <v>384.07</v>
      </c>
      <c r="CD6" s="21">
        <f t="shared" si="9"/>
        <v>483.9</v>
      </c>
      <c r="CE6" s="21">
        <f t="shared" si="9"/>
        <v>486.64</v>
      </c>
      <c r="CF6" s="21">
        <f t="shared" si="9"/>
        <v>513.12</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22.29</v>
      </c>
      <c r="CN6" s="21">
        <f t="shared" ref="CN6:CV6" si="10">IF(CN7="",NA(),CN7)</f>
        <v>23.9</v>
      </c>
      <c r="CO6" s="21">
        <f t="shared" si="10"/>
        <v>24.1</v>
      </c>
      <c r="CP6" s="21">
        <f t="shared" si="10"/>
        <v>24.3</v>
      </c>
      <c r="CQ6" s="21">
        <f t="shared" si="10"/>
        <v>25.3</v>
      </c>
      <c r="CR6" s="21">
        <f t="shared" si="10"/>
        <v>50.14</v>
      </c>
      <c r="CS6" s="21">
        <f t="shared" si="10"/>
        <v>54.83</v>
      </c>
      <c r="CT6" s="21">
        <f t="shared" si="10"/>
        <v>66.53</v>
      </c>
      <c r="CU6" s="21">
        <f t="shared" si="10"/>
        <v>52.35</v>
      </c>
      <c r="CV6" s="21">
        <f t="shared" si="10"/>
        <v>46.25</v>
      </c>
      <c r="CW6" s="20" t="str">
        <f>IF(CW7="","",IF(CW7="-","【-】","【"&amp;SUBSTITUTE(TEXT(CW7,"#,##0.00"),"-","△")&amp;"】"))</f>
        <v>【49.87】</v>
      </c>
      <c r="CX6" s="21">
        <f>IF(CX7="",NA(),CX7)</f>
        <v>76.7</v>
      </c>
      <c r="CY6" s="21">
        <f t="shared" ref="CY6:DG6" si="11">IF(CY7="",NA(),CY7)</f>
        <v>76.72</v>
      </c>
      <c r="CZ6" s="21">
        <f t="shared" si="11"/>
        <v>77.849999999999994</v>
      </c>
      <c r="DA6" s="21">
        <f t="shared" si="11"/>
        <v>78.86</v>
      </c>
      <c r="DB6" s="21">
        <f t="shared" si="11"/>
        <v>78.55</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14851</v>
      </c>
      <c r="D7" s="23">
        <v>47</v>
      </c>
      <c r="E7" s="23">
        <v>17</v>
      </c>
      <c r="F7" s="23">
        <v>5</v>
      </c>
      <c r="G7" s="23">
        <v>0</v>
      </c>
      <c r="H7" s="23" t="s">
        <v>97</v>
      </c>
      <c r="I7" s="23" t="s">
        <v>98</v>
      </c>
      <c r="J7" s="23" t="s">
        <v>99</v>
      </c>
      <c r="K7" s="23" t="s">
        <v>100</v>
      </c>
      <c r="L7" s="23" t="s">
        <v>101</v>
      </c>
      <c r="M7" s="23" t="s">
        <v>102</v>
      </c>
      <c r="N7" s="24" t="s">
        <v>103</v>
      </c>
      <c r="O7" s="24" t="s">
        <v>104</v>
      </c>
      <c r="P7" s="24">
        <v>83.38</v>
      </c>
      <c r="Q7" s="24">
        <v>100</v>
      </c>
      <c r="R7" s="24">
        <v>3660</v>
      </c>
      <c r="S7" s="24">
        <v>1046</v>
      </c>
      <c r="T7" s="24">
        <v>279.52</v>
      </c>
      <c r="U7" s="24">
        <v>3.74</v>
      </c>
      <c r="V7" s="24">
        <v>858</v>
      </c>
      <c r="W7" s="24">
        <v>0.8</v>
      </c>
      <c r="X7" s="24">
        <v>1072.5</v>
      </c>
      <c r="Y7" s="24">
        <v>58.38</v>
      </c>
      <c r="Z7" s="24">
        <v>59.74</v>
      </c>
      <c r="AA7" s="24">
        <v>59.29</v>
      </c>
      <c r="AB7" s="24">
        <v>60.36</v>
      </c>
      <c r="AC7" s="24">
        <v>60.93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50.9</v>
      </c>
      <c r="BG7" s="24">
        <v>44.7</v>
      </c>
      <c r="BH7" s="24">
        <v>227</v>
      </c>
      <c r="BI7" s="24">
        <v>3166.26</v>
      </c>
      <c r="BJ7" s="24">
        <v>219.26</v>
      </c>
      <c r="BK7" s="24">
        <v>826.83</v>
      </c>
      <c r="BL7" s="24">
        <v>867.83</v>
      </c>
      <c r="BM7" s="24">
        <v>791.76</v>
      </c>
      <c r="BN7" s="24">
        <v>900.82</v>
      </c>
      <c r="BO7" s="24">
        <v>839.21</v>
      </c>
      <c r="BP7" s="24">
        <v>785.1</v>
      </c>
      <c r="BQ7" s="24">
        <v>39.130000000000003</v>
      </c>
      <c r="BR7" s="24">
        <v>41.7</v>
      </c>
      <c r="BS7" s="24">
        <v>32.950000000000003</v>
      </c>
      <c r="BT7" s="24">
        <v>33.200000000000003</v>
      </c>
      <c r="BU7" s="24">
        <v>31.59</v>
      </c>
      <c r="BV7" s="24">
        <v>57.31</v>
      </c>
      <c r="BW7" s="24">
        <v>57.08</v>
      </c>
      <c r="BX7" s="24">
        <v>56.26</v>
      </c>
      <c r="BY7" s="24">
        <v>52.94</v>
      </c>
      <c r="BZ7" s="24">
        <v>52.05</v>
      </c>
      <c r="CA7" s="24">
        <v>56.93</v>
      </c>
      <c r="CB7" s="24">
        <v>407.37</v>
      </c>
      <c r="CC7" s="24">
        <v>384.07</v>
      </c>
      <c r="CD7" s="24">
        <v>483.9</v>
      </c>
      <c r="CE7" s="24">
        <v>486.64</v>
      </c>
      <c r="CF7" s="24">
        <v>513.12</v>
      </c>
      <c r="CG7" s="24">
        <v>273.52</v>
      </c>
      <c r="CH7" s="24">
        <v>274.99</v>
      </c>
      <c r="CI7" s="24">
        <v>282.08999999999997</v>
      </c>
      <c r="CJ7" s="24">
        <v>303.27999999999997</v>
      </c>
      <c r="CK7" s="24">
        <v>301.86</v>
      </c>
      <c r="CL7" s="24">
        <v>271.14999999999998</v>
      </c>
      <c r="CM7" s="24">
        <v>22.29</v>
      </c>
      <c r="CN7" s="24">
        <v>23.9</v>
      </c>
      <c r="CO7" s="24">
        <v>24.1</v>
      </c>
      <c r="CP7" s="24">
        <v>24.3</v>
      </c>
      <c r="CQ7" s="24">
        <v>25.3</v>
      </c>
      <c r="CR7" s="24">
        <v>50.14</v>
      </c>
      <c r="CS7" s="24">
        <v>54.83</v>
      </c>
      <c r="CT7" s="24">
        <v>66.53</v>
      </c>
      <c r="CU7" s="24">
        <v>52.35</v>
      </c>
      <c r="CV7" s="24">
        <v>46.25</v>
      </c>
      <c r="CW7" s="24">
        <v>49.87</v>
      </c>
      <c r="CX7" s="24">
        <v>76.7</v>
      </c>
      <c r="CY7" s="24">
        <v>76.72</v>
      </c>
      <c r="CZ7" s="24">
        <v>77.849999999999994</v>
      </c>
      <c r="DA7" s="24">
        <v>78.86</v>
      </c>
      <c r="DB7" s="24">
        <v>78.55</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higa</cp:lastModifiedBy>
  <cp:lastPrinted>2025-01-31T07:24:48Z</cp:lastPrinted>
  <dcterms:created xsi:type="dcterms:W3CDTF">2025-01-24T07:32:28Z</dcterms:created>
  <dcterms:modified xsi:type="dcterms:W3CDTF">2025-02-03T07:27:33Z</dcterms:modified>
  <cp:category/>
</cp:coreProperties>
</file>